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roman/Documents/srmOS/шаблоны/"/>
    </mc:Choice>
  </mc:AlternateContent>
  <xr:revisionPtr revIDLastSave="0" documentId="13_ncr:1_{5E9DF997-20ED-BD4D-BEA7-1D43CEB92F2B}" xr6:coauthVersionLast="47" xr6:coauthVersionMax="47" xr10:uidLastSave="{00000000-0000-0000-0000-000000000000}"/>
  <bookViews>
    <workbookView xWindow="12960" yWindow="1980" windowWidth="34660" windowHeight="26740" xr2:uid="{00000000-000D-0000-FFFF-FFFF00000000}"/>
  </bookViews>
  <sheets>
    <sheet name="Инструкция" sheetId="1" r:id="rId1"/>
    <sheet name="Сравнение цен" sheetId="2" r:id="rId2"/>
    <sheet name="Итоги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2" l="1"/>
  <c r="G11" i="2"/>
  <c r="G12" i="2"/>
  <c r="D15" i="3"/>
  <c r="E15" i="3" s="1"/>
  <c r="F15" i="3" s="1"/>
  <c r="C15" i="3"/>
  <c r="A15" i="3"/>
  <c r="D14" i="3"/>
  <c r="E14" i="3" s="1"/>
  <c r="F14" i="3" s="1"/>
  <c r="C14" i="3"/>
  <c r="A14" i="3"/>
  <c r="D13" i="3"/>
  <c r="E13" i="3" s="1"/>
  <c r="F13" i="3" s="1"/>
  <c r="C13" i="3"/>
  <c r="A13" i="3"/>
  <c r="O31" i="3" s="1"/>
  <c r="D12" i="3"/>
  <c r="E12" i="3" s="1"/>
  <c r="F12" i="3" s="1"/>
  <c r="C12" i="3"/>
  <c r="A12" i="3"/>
  <c r="O30" i="3" s="1"/>
  <c r="D11" i="3"/>
  <c r="E11" i="3" s="1"/>
  <c r="F11" i="3" s="1"/>
  <c r="C11" i="3"/>
  <c r="A11" i="3"/>
  <c r="O29" i="3" s="1"/>
  <c r="K40" i="2"/>
  <c r="B12" i="3" s="1"/>
  <c r="W39" i="2"/>
  <c r="R39" i="2"/>
  <c r="T39" i="2" s="1"/>
  <c r="Q39" i="2"/>
  <c r="O39" i="2"/>
  <c r="M39" i="2"/>
  <c r="K39" i="2"/>
  <c r="I39" i="2"/>
  <c r="G39" i="2"/>
  <c r="W38" i="2"/>
  <c r="R38" i="2"/>
  <c r="S38" i="2" s="1"/>
  <c r="Q38" i="2"/>
  <c r="O38" i="2"/>
  <c r="M38" i="2"/>
  <c r="K38" i="2"/>
  <c r="I38" i="2"/>
  <c r="G38" i="2"/>
  <c r="W37" i="2"/>
  <c r="T37" i="2"/>
  <c r="U37" i="2" s="1"/>
  <c r="S37" i="2"/>
  <c r="R37" i="2"/>
  <c r="Q37" i="2"/>
  <c r="O37" i="2"/>
  <c r="M37" i="2"/>
  <c r="K37" i="2"/>
  <c r="I37" i="2"/>
  <c r="G37" i="2"/>
  <c r="W36" i="2"/>
  <c r="U36" i="2"/>
  <c r="V36" i="2" s="1"/>
  <c r="T36" i="2"/>
  <c r="S36" i="2"/>
  <c r="R36" i="2"/>
  <c r="Q36" i="2"/>
  <c r="O36" i="2"/>
  <c r="M36" i="2"/>
  <c r="K36" i="2"/>
  <c r="I36" i="2"/>
  <c r="G36" i="2"/>
  <c r="W35" i="2"/>
  <c r="R35" i="2"/>
  <c r="T35" i="2" s="1"/>
  <c r="Q35" i="2"/>
  <c r="O35" i="2"/>
  <c r="M35" i="2"/>
  <c r="K35" i="2"/>
  <c r="I35" i="2"/>
  <c r="G35" i="2"/>
  <c r="W34" i="2"/>
  <c r="R34" i="2"/>
  <c r="T34" i="2" s="1"/>
  <c r="U34" i="2" s="1"/>
  <c r="Q34" i="2"/>
  <c r="O34" i="2"/>
  <c r="M34" i="2"/>
  <c r="K34" i="2"/>
  <c r="I34" i="2"/>
  <c r="G34" i="2"/>
  <c r="V34" i="2" s="1"/>
  <c r="W33" i="2"/>
  <c r="R33" i="2"/>
  <c r="S33" i="2" s="1"/>
  <c r="Q33" i="2"/>
  <c r="O33" i="2"/>
  <c r="M33" i="2"/>
  <c r="K33" i="2"/>
  <c r="I33" i="2"/>
  <c r="G33" i="2"/>
  <c r="W32" i="2"/>
  <c r="T32" i="2"/>
  <c r="U32" i="2" s="1"/>
  <c r="S32" i="2"/>
  <c r="R32" i="2"/>
  <c r="Q32" i="2"/>
  <c r="O32" i="2"/>
  <c r="M32" i="2"/>
  <c r="K32" i="2"/>
  <c r="I32" i="2"/>
  <c r="G32" i="2"/>
  <c r="W31" i="2"/>
  <c r="U31" i="2"/>
  <c r="T31" i="2"/>
  <c r="S31" i="2"/>
  <c r="R31" i="2"/>
  <c r="Q31" i="2"/>
  <c r="O31" i="2"/>
  <c r="M31" i="2"/>
  <c r="K31" i="2"/>
  <c r="I31" i="2"/>
  <c r="G31" i="2"/>
  <c r="V31" i="2" s="1"/>
  <c r="W30" i="2"/>
  <c r="R30" i="2"/>
  <c r="T30" i="2" s="1"/>
  <c r="Q30" i="2"/>
  <c r="O30" i="2"/>
  <c r="M30" i="2"/>
  <c r="K30" i="2"/>
  <c r="I30" i="2"/>
  <c r="G30" i="2"/>
  <c r="W29" i="2"/>
  <c r="R29" i="2"/>
  <c r="T29" i="2" s="1"/>
  <c r="U29" i="2" s="1"/>
  <c r="Q29" i="2"/>
  <c r="O29" i="2"/>
  <c r="M29" i="2"/>
  <c r="K29" i="2"/>
  <c r="I29" i="2"/>
  <c r="G29" i="2"/>
  <c r="W28" i="2"/>
  <c r="R28" i="2"/>
  <c r="T28" i="2" s="1"/>
  <c r="U28" i="2" s="1"/>
  <c r="Q28" i="2"/>
  <c r="O28" i="2"/>
  <c r="M28" i="2"/>
  <c r="K28" i="2"/>
  <c r="I28" i="2"/>
  <c r="G28" i="2"/>
  <c r="W27" i="2"/>
  <c r="T27" i="2"/>
  <c r="U27" i="2" s="1"/>
  <c r="S27" i="2"/>
  <c r="R27" i="2"/>
  <c r="Q27" i="2"/>
  <c r="O27" i="2"/>
  <c r="M27" i="2"/>
  <c r="K27" i="2"/>
  <c r="I27" i="2"/>
  <c r="G27" i="2"/>
  <c r="W26" i="2"/>
  <c r="U26" i="2"/>
  <c r="T26" i="2"/>
  <c r="S26" i="2"/>
  <c r="R26" i="2"/>
  <c r="Q26" i="2"/>
  <c r="O26" i="2"/>
  <c r="M26" i="2"/>
  <c r="K26" i="2"/>
  <c r="I26" i="2"/>
  <c r="G26" i="2"/>
  <c r="V26" i="2" s="1"/>
  <c r="W25" i="2"/>
  <c r="R25" i="2"/>
  <c r="T25" i="2" s="1"/>
  <c r="Q25" i="2"/>
  <c r="O25" i="2"/>
  <c r="M25" i="2"/>
  <c r="K25" i="2"/>
  <c r="I25" i="2"/>
  <c r="G25" i="2"/>
  <c r="W24" i="2"/>
  <c r="R24" i="2"/>
  <c r="T24" i="2" s="1"/>
  <c r="U24" i="2" s="1"/>
  <c r="Q24" i="2"/>
  <c r="O24" i="2"/>
  <c r="M24" i="2"/>
  <c r="K24" i="2"/>
  <c r="I24" i="2"/>
  <c r="G24" i="2"/>
  <c r="V24" i="2" s="1"/>
  <c r="W23" i="2"/>
  <c r="R23" i="2"/>
  <c r="S23" i="2" s="1"/>
  <c r="Q23" i="2"/>
  <c r="O23" i="2"/>
  <c r="M23" i="2"/>
  <c r="K23" i="2"/>
  <c r="I23" i="2"/>
  <c r="G23" i="2"/>
  <c r="W22" i="2"/>
  <c r="T22" i="2"/>
  <c r="U22" i="2" s="1"/>
  <c r="S22" i="2"/>
  <c r="R22" i="2"/>
  <c r="Q22" i="2"/>
  <c r="O22" i="2"/>
  <c r="M22" i="2"/>
  <c r="K22" i="2"/>
  <c r="I22" i="2"/>
  <c r="G22" i="2"/>
  <c r="W21" i="2"/>
  <c r="U21" i="2"/>
  <c r="T21" i="2"/>
  <c r="S21" i="2"/>
  <c r="R21" i="2"/>
  <c r="Q21" i="2"/>
  <c r="O21" i="2"/>
  <c r="M21" i="2"/>
  <c r="K21" i="2"/>
  <c r="I21" i="2"/>
  <c r="G21" i="2"/>
  <c r="V21" i="2" s="1"/>
  <c r="W20" i="2"/>
  <c r="R20" i="2"/>
  <c r="T20" i="2" s="1"/>
  <c r="Q20" i="2"/>
  <c r="O20" i="2"/>
  <c r="M20" i="2"/>
  <c r="K20" i="2"/>
  <c r="I20" i="2"/>
  <c r="G20" i="2"/>
  <c r="W19" i="2"/>
  <c r="R19" i="2"/>
  <c r="T19" i="2" s="1"/>
  <c r="U19" i="2" s="1"/>
  <c r="Q19" i="2"/>
  <c r="O19" i="2"/>
  <c r="M19" i="2"/>
  <c r="K19" i="2"/>
  <c r="I19" i="2"/>
  <c r="G19" i="2"/>
  <c r="W18" i="2"/>
  <c r="R18" i="2"/>
  <c r="S18" i="2" s="1"/>
  <c r="Q18" i="2"/>
  <c r="O18" i="2"/>
  <c r="M18" i="2"/>
  <c r="K18" i="2"/>
  <c r="I18" i="2"/>
  <c r="G18" i="2"/>
  <c r="W17" i="2"/>
  <c r="T17" i="2"/>
  <c r="U17" i="2" s="1"/>
  <c r="S17" i="2"/>
  <c r="R17" i="2"/>
  <c r="Q17" i="2"/>
  <c r="O17" i="2"/>
  <c r="M17" i="2"/>
  <c r="K17" i="2"/>
  <c r="I17" i="2"/>
  <c r="G17" i="2"/>
  <c r="W16" i="2"/>
  <c r="U16" i="2"/>
  <c r="T16" i="2"/>
  <c r="S16" i="2"/>
  <c r="R16" i="2"/>
  <c r="Q16" i="2"/>
  <c r="O16" i="2"/>
  <c r="M16" i="2"/>
  <c r="K16" i="2"/>
  <c r="I16" i="2"/>
  <c r="G16" i="2"/>
  <c r="V16" i="2" s="1"/>
  <c r="W15" i="2"/>
  <c r="R15" i="2"/>
  <c r="T15" i="2" s="1"/>
  <c r="Q15" i="2"/>
  <c r="O15" i="2"/>
  <c r="M15" i="2"/>
  <c r="K15" i="2"/>
  <c r="I15" i="2"/>
  <c r="G15" i="2"/>
  <c r="W14" i="2"/>
  <c r="R14" i="2"/>
  <c r="T14" i="2" s="1"/>
  <c r="U14" i="2" s="1"/>
  <c r="Q14" i="2"/>
  <c r="O14" i="2"/>
  <c r="M14" i="2"/>
  <c r="K14" i="2"/>
  <c r="I14" i="2"/>
  <c r="G14" i="2"/>
  <c r="V14" i="2" s="1"/>
  <c r="W13" i="2"/>
  <c r="R13" i="2"/>
  <c r="S13" i="2" s="1"/>
  <c r="Q13" i="2"/>
  <c r="O13" i="2"/>
  <c r="M13" i="2"/>
  <c r="K13" i="2"/>
  <c r="I13" i="2"/>
  <c r="G13" i="2"/>
  <c r="W12" i="2"/>
  <c r="T12" i="2"/>
  <c r="U12" i="2" s="1"/>
  <c r="S12" i="2"/>
  <c r="R12" i="2"/>
  <c r="Q12" i="2"/>
  <c r="O12" i="2"/>
  <c r="M12" i="2"/>
  <c r="K12" i="2"/>
  <c r="I12" i="2"/>
  <c r="W11" i="2"/>
  <c r="U11" i="2"/>
  <c r="V11" i="2" s="1"/>
  <c r="T11" i="2"/>
  <c r="S11" i="2"/>
  <c r="R11" i="2"/>
  <c r="Q11" i="2"/>
  <c r="O11" i="2"/>
  <c r="M11" i="2"/>
  <c r="K11" i="2"/>
  <c r="I11" i="2"/>
  <c r="W10" i="2"/>
  <c r="R10" i="2"/>
  <c r="T10" i="2" s="1"/>
  <c r="Q10" i="2"/>
  <c r="Q40" i="2" s="1"/>
  <c r="B15" i="3" s="1"/>
  <c r="O10" i="2"/>
  <c r="O40" i="2" s="1"/>
  <c r="B14" i="3" s="1"/>
  <c r="M10" i="2"/>
  <c r="M40" i="2" s="1"/>
  <c r="B13" i="3" s="1"/>
  <c r="K10" i="2"/>
  <c r="I10" i="2"/>
  <c r="I40" i="2" s="1"/>
  <c r="B11" i="3" s="1"/>
  <c r="G40" i="2" l="1"/>
  <c r="G13" i="3"/>
  <c r="P31" i="3"/>
  <c r="V13" i="2"/>
  <c r="V22" i="2"/>
  <c r="V23" i="2"/>
  <c r="V32" i="2"/>
  <c r="V33" i="2"/>
  <c r="V30" i="2"/>
  <c r="T40" i="2"/>
  <c r="V20" i="2"/>
  <c r="V17" i="2"/>
  <c r="V18" i="2"/>
  <c r="V27" i="2"/>
  <c r="V28" i="2"/>
  <c r="V37" i="2"/>
  <c r="V38" i="2"/>
  <c r="G12" i="3"/>
  <c r="P30" i="3"/>
  <c r="H12" i="3"/>
  <c r="V12" i="2"/>
  <c r="V19" i="2"/>
  <c r="V29" i="2"/>
  <c r="V39" i="2"/>
  <c r="G14" i="3"/>
  <c r="P32" i="3"/>
  <c r="F6" i="3"/>
  <c r="H13" i="3" s="1"/>
  <c r="P29" i="3"/>
  <c r="G11" i="3"/>
  <c r="V15" i="2"/>
  <c r="V25" i="2"/>
  <c r="V35" i="2"/>
  <c r="P33" i="3"/>
  <c r="G15" i="3"/>
  <c r="T13" i="2"/>
  <c r="U13" i="2" s="1"/>
  <c r="T18" i="2"/>
  <c r="U18" i="2" s="1"/>
  <c r="T23" i="2"/>
  <c r="U23" i="2" s="1"/>
  <c r="T33" i="2"/>
  <c r="U33" i="2" s="1"/>
  <c r="T38" i="2"/>
  <c r="U38" i="2" s="1"/>
  <c r="S24" i="2"/>
  <c r="S29" i="2"/>
  <c r="S34" i="2"/>
  <c r="U10" i="2"/>
  <c r="U40" i="2" s="1"/>
  <c r="U15" i="2"/>
  <c r="U20" i="2"/>
  <c r="U25" i="2"/>
  <c r="U30" i="2"/>
  <c r="U35" i="2"/>
  <c r="A6" i="3"/>
  <c r="S28" i="2"/>
  <c r="I12" i="3"/>
  <c r="O32" i="3"/>
  <c r="O33" i="3"/>
  <c r="S14" i="2"/>
  <c r="S19" i="2"/>
  <c r="S39" i="2"/>
  <c r="U39" i="2"/>
  <c r="S10" i="2"/>
  <c r="S15" i="2"/>
  <c r="S20" i="2"/>
  <c r="S25" i="2"/>
  <c r="S30" i="2"/>
  <c r="S35" i="2"/>
  <c r="V40" i="2" l="1"/>
  <c r="H15" i="3"/>
  <c r="V10" i="2"/>
  <c r="H14" i="3"/>
  <c r="I11" i="3"/>
  <c r="I13" i="3"/>
  <c r="P34" i="3"/>
  <c r="K6" i="3"/>
  <c r="I14" i="3"/>
  <c r="I15" i="3"/>
  <c r="H11" i="3"/>
  <c r="P6" i="3"/>
</calcChain>
</file>

<file path=xl/sharedStrings.xml><?xml version="1.0" encoding="utf-8"?>
<sst xmlns="http://schemas.openxmlformats.org/spreadsheetml/2006/main" count="141" uniqueCount="130">
  <si>
    <t>Сравнение предложений поставщиков</t>
  </si>
  <si>
    <t>Лист</t>
  </si>
  <si>
    <t>Назначение</t>
  </si>
  <si>
    <t>Что заполнять</t>
  </si>
  <si>
    <t>Результат</t>
  </si>
  <si>
    <t>Сравнение цен</t>
  </si>
  <si>
    <t>Позиции, бюджет и цены поставщиков</t>
  </si>
  <si>
    <t>Голубые и жёлтые поля</t>
  </si>
  <si>
    <t>Минимальные цены и экономия по позициям</t>
  </si>
  <si>
    <t>Итоги</t>
  </si>
  <si>
    <t>Сводное сравнение предложений</t>
  </si>
  <si>
    <t>Коммерческие условия поставщиков</t>
  </si>
  <si>
    <t>Рейтинг, полнота и график</t>
  </si>
  <si>
    <t>Как работать</t>
  </si>
  <si>
    <t>1</t>
  </si>
  <si>
    <t>Заполните параметры запроса, перечень позиций, количество и бюджет.</t>
  </si>
  <si>
    <t>2</t>
  </si>
  <si>
    <t>Укажите названия поставщиков и внесите их цены без НДС.</t>
  </si>
  <si>
    <t>3</t>
  </si>
  <si>
    <t>Проверьте полноту предложений на листе «Итоги».</t>
  </si>
  <si>
    <t>4</t>
  </si>
  <si>
    <t>Используйте рейтинг только для предложений со статусом «Сопоставимо».</t>
  </si>
  <si>
    <t>Обозначения</t>
  </si>
  <si>
    <t>О</t>
  </si>
  <si>
    <t>Обязательное поле</t>
  </si>
  <si>
    <t>Голубой</t>
  </si>
  <si>
    <t>Исходные данные и бюджет заказчика</t>
  </si>
  <si>
    <t>Р</t>
  </si>
  <si>
    <t>Рекомендуется заполнить</t>
  </si>
  <si>
    <t>Жёлтый</t>
  </si>
  <si>
    <t>Цены и условия поставщиков</t>
  </si>
  <si>
    <t>Рассчитывается автоматически</t>
  </si>
  <si>
    <t>Серый</t>
  </si>
  <si>
    <t>Формулы, итоги и показатели</t>
  </si>
  <si>
    <t>Минимальная цена</t>
  </si>
  <si>
    <t>Зелёный</t>
  </si>
  <si>
    <t>Лучшее ценовое предложение по позиции</t>
  </si>
  <si>
    <t>Требует внимания</t>
  </si>
  <si>
    <t>Красный / янтарный</t>
  </si>
  <si>
    <t>Неполное предложение или отрицательная экономия</t>
  </si>
  <si>
    <t>Важные условия</t>
  </si>
  <si>
    <t>•</t>
  </si>
  <si>
    <t>Сравнение ведётся по ценам без НДС; валюта должна быть единой.</t>
  </si>
  <si>
    <t>Неполные предложения не участвуют в рейтинге и не отображаются на графике.</t>
  </si>
  <si>
    <t>Свободное использование</t>
  </si>
  <si>
    <t>Шаблон создан платформой srmOS и размещён для бесплатного публичного использования.</t>
  </si>
  <si>
    <t>Сравнение цен поставщиков</t>
  </si>
  <si>
    <t>Статусы: О — обязательное; Р — рекомендуется. Сравнение выполняется по ценам без НДС.</t>
  </si>
  <si>
    <t>Проект / RFQ • О</t>
  </si>
  <si>
    <t>Заказчик • О</t>
  </si>
  <si>
    <t>Контакт • Р</t>
  </si>
  <si>
    <t>Валюта • О</t>
  </si>
  <si>
    <t>RUB</t>
  </si>
  <si>
    <t>Дата сравнения • Р</t>
  </si>
  <si>
    <t>Исходные данные</t>
  </si>
  <si>
    <t>Предложения поставщиков</t>
  </si>
  <si>
    <t>Результат сравнения</t>
  </si>
  <si>
    <t>ID</t>
  </si>
  <si>
    <t>SKU / код • О</t>
  </si>
  <si>
    <t>Наименование и спецификация • О</t>
  </si>
  <si>
    <t>Ед. изм. • О</t>
  </si>
  <si>
    <t>Количество • О</t>
  </si>
  <si>
    <t>Бюджетная цена • Р</t>
  </si>
  <si>
    <t>Бюджетная сумма</t>
  </si>
  <si>
    <t>Поставщик 1</t>
  </si>
  <si>
    <t>Поставщик 2</t>
  </si>
  <si>
    <t>Поставщик 3</t>
  </si>
  <si>
    <t>Поставщик 4</t>
  </si>
  <si>
    <t>Поставщик 5</t>
  </si>
  <si>
    <t>Поставщик с минимальной ценой</t>
  </si>
  <si>
    <t>Лучшая сумма по позиции</t>
  </si>
  <si>
    <t>Экономия к бюджету, ₽</t>
  </si>
  <si>
    <t>Экономия, %</t>
  </si>
  <si>
    <t>Получено цен</t>
  </si>
  <si>
    <t>Цена за ед. • О</t>
  </si>
  <si>
    <t>Сумма</t>
  </si>
  <si>
    <t>P01</t>
  </si>
  <si>
    <t>P02</t>
  </si>
  <si>
    <t>P03</t>
  </si>
  <si>
    <t>P04</t>
  </si>
  <si>
    <t>P05</t>
  </si>
  <si>
    <t>P06</t>
  </si>
  <si>
    <t>P07</t>
  </si>
  <si>
    <t>P08</t>
  </si>
  <si>
    <t>P09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</si>
  <si>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</si>
  <si>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</si>
  <si>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</si>
  <si>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</si>
  <si>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</si>
  <si>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</si>
  <si>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</si>
  <si>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</si>
  <si>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</si>
  <si>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</si>
  <si>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</si>
  <si>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</si>
  <si>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</si>
  <si>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</si>
  <si>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</si>
  <si>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</si>
  <si>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</si>
  <si>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</si>
  <si>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</si>
  <si>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</si>
  <si>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</si>
  <si>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Итого</t>
  </si>
  <si>
    <t>Примечание: при одинаковой минимальной цене в колонке поставщика отображается первый поставщик слева.</t>
  </si>
  <si>
    <t>Итоги сравнения</t>
  </si>
  <si>
    <t>Рейтинг учитывает только предложения со 100% заполнением запрошенных позиций.</t>
  </si>
  <si>
    <t>Бюджет закупки</t>
  </si>
  <si>
    <t>Лучшее полное предложение</t>
  </si>
  <si>
    <t>Экономия к бюджету</t>
  </si>
  <si>
    <t>Поставщик</t>
  </si>
  <si>
    <t>Предварительный итог</t>
  </si>
  <si>
    <t>Заполнено позиций</t>
  </si>
  <si>
    <t>Полнота</t>
  </si>
  <si>
    <t>Статус</t>
  </si>
  <si>
    <t>Сумма для сравнения</t>
  </si>
  <si>
    <t>Место</t>
  </si>
  <si>
    <t>Отклонение от лучшего</t>
  </si>
  <si>
    <t>Лучших позиций</t>
  </si>
  <si>
    <t>Условия оплаты • Р</t>
  </si>
  <si>
    <t>Срок поставки • Р</t>
  </si>
  <si>
    <t>Срок действия • Р</t>
  </si>
  <si>
    <t>Комментарий • Р</t>
  </si>
  <si>
    <t>Поставщик / ориентир</t>
  </si>
  <si>
    <t>Бюджет</t>
  </si>
  <si>
    <t>srmos.ru | B2B-платформа для коммерческих закупок</t>
  </si>
  <si>
    <t>Сумма при минимальных ценах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</si>
</sst>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%"/>
  </numFmts>
  <fonts count="15">
    <font>
      <sz val="11"/>
      <name val="Carlito"/>
    </font>
    <font>
      <sz val="10"/>
      <color rgb="FF101828"/>
      <name val="Arial"/>
      <family val="2"/>
    </font>
    <font>
      <b/>
      <sz val="16"/>
      <color rgb="FF000000"/>
      <name val="Arial"/>
      <family val="2"/>
    </font>
    <font>
      <i/>
      <sz val="9"/>
      <color rgb="FF667085"/>
      <name val="Arial"/>
      <family val="2"/>
    </font>
    <font>
      <b/>
      <sz val="9"/>
      <color rgb="FFFFFFFF"/>
      <name val="Arial"/>
      <family val="2"/>
    </font>
    <font>
      <b/>
      <sz val="10"/>
      <color rgb="FF2563EB"/>
      <name val="Arial"/>
      <family val="2"/>
    </font>
    <font>
      <b/>
      <sz val="10"/>
      <color rgb="FFFFFFFF"/>
      <name val="Arial"/>
      <family val="2"/>
    </font>
    <font>
      <b/>
      <sz val="9"/>
      <color rgb="FF2563EB"/>
      <name val="Arial"/>
      <family val="2"/>
    </font>
    <font>
      <sz val="9"/>
      <color rgb="FF101828"/>
      <name val="Arial"/>
      <family val="2"/>
    </font>
    <font>
      <b/>
      <sz val="9"/>
      <color rgb="FF15233D"/>
      <name val="Arial"/>
      <family val="2"/>
    </font>
    <font>
      <b/>
      <sz val="10"/>
      <color rgb="FF15233D"/>
      <name val="Arial"/>
      <family val="2"/>
    </font>
    <font>
      <i/>
      <sz val="8"/>
      <color rgb="FF667085"/>
      <name val="Arial"/>
      <family val="2"/>
    </font>
    <font>
      <b/>
      <sz val="14"/>
      <color rgb="FF15233D"/>
      <name val="Arial"/>
      <family val="2"/>
    </font>
    <font>
      <sz val="11"/>
      <name val="Carlito"/>
    </font>
    <font>
      <sz val="10"/>
      <color rgb="FF10182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3F0FF"/>
      </patternFill>
    </fill>
    <fill>
      <patternFill patternType="solid">
        <fgColor rgb="FF15233D"/>
      </patternFill>
    </fill>
    <fill>
      <patternFill patternType="solid">
        <fgColor rgb="FFFFFFFF"/>
      </patternFill>
    </fill>
    <fill>
      <patternFill patternType="solid">
        <fgColor rgb="FFEFF6FF"/>
      </patternFill>
    </fill>
    <fill>
      <patternFill patternType="solid">
        <fgColor rgb="FFFFF8E1"/>
      </patternFill>
    </fill>
    <fill>
      <patternFill patternType="solid">
        <fgColor rgb="FFF8FAFC"/>
      </patternFill>
    </fill>
    <fill>
      <patternFill patternType="solid">
        <fgColor rgb="FFDCFCE7"/>
      </patternFill>
    </fill>
    <fill>
      <patternFill patternType="solid">
        <fgColor rgb="FFFEE2E2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  <border>
      <left style="thin">
        <color rgb="FF15233D"/>
      </left>
      <right/>
      <top style="thin">
        <color rgb="FF15233D"/>
      </top>
      <bottom style="thin">
        <color rgb="FF15233D"/>
      </bottom>
      <diagonal/>
    </border>
    <border>
      <left/>
      <right/>
      <top style="thin">
        <color rgb="FF15233D"/>
      </top>
      <bottom style="thin">
        <color rgb="FF15233D"/>
      </bottom>
      <diagonal/>
    </border>
    <border>
      <left/>
      <right style="thin">
        <color rgb="FF15233D"/>
      </right>
      <top style="thin">
        <color rgb="FF15233D"/>
      </top>
      <bottom style="thin">
        <color rgb="FF15233D"/>
      </bottom>
      <diagonal/>
    </border>
    <border>
      <left style="thin">
        <color rgb="FFD0D5DD"/>
      </left>
      <right/>
      <top style="thin">
        <color rgb="FFD0D5DD"/>
      </top>
      <bottom/>
      <diagonal/>
    </border>
    <border>
      <left/>
      <right/>
      <top style="thin">
        <color rgb="FFD0D5DD"/>
      </top>
      <bottom/>
      <diagonal/>
    </border>
    <border>
      <left/>
      <right style="thin">
        <color rgb="FFD0D5DD"/>
      </right>
      <top style="thin">
        <color rgb="FFD0D5DD"/>
      </top>
      <bottom/>
      <diagonal/>
    </border>
    <border>
      <left style="thin">
        <color rgb="FFD0D5DD"/>
      </left>
      <right/>
      <top/>
      <bottom style="thin">
        <color rgb="FFD0D5DD"/>
      </bottom>
      <diagonal/>
    </border>
    <border>
      <left/>
      <right/>
      <top/>
      <bottom style="thin">
        <color rgb="FFD0D5DD"/>
      </bottom>
      <diagonal/>
    </border>
    <border>
      <left/>
      <right style="thin">
        <color rgb="FFD0D5DD"/>
      </right>
      <top/>
      <bottom style="thin">
        <color rgb="FFD0D5DD"/>
      </bottom>
      <diagonal/>
    </border>
  </borders>
  <cellStyleXfs count="2">
    <xf numFmtId="0" fontId="0" fillId="0" borderId="0"/>
    <xf numFmtId="0" fontId="13" fillId="0" borderId="0"/>
  </cellStyleXfs>
  <cellXfs count="52">
    <xf numFmtId="0" fontId="0" fillId="0" borderId="0" xfId="0"/>
    <xf numFmtId="0" fontId="1" fillId="0" borderId="0" xfId="1" applyFont="1" applyAlignment="1">
      <alignment vertical="center" wrapText="1"/>
    </xf>
    <xf numFmtId="0" fontId="1" fillId="2" borderId="0" xfId="1" applyFont="1" applyFill="1" applyAlignment="1">
      <alignment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1" fillId="4" borderId="2" xfId="1" applyFont="1" applyFill="1" applyBorder="1" applyAlignment="1">
      <alignment vertical="center" wrapText="1"/>
    </xf>
    <xf numFmtId="0" fontId="1" fillId="5" borderId="2" xfId="1" applyFont="1" applyFill="1" applyBorder="1" applyAlignment="1">
      <alignment vertical="center" wrapText="1"/>
    </xf>
    <xf numFmtId="0" fontId="5" fillId="5" borderId="2" xfId="1" applyFont="1" applyFill="1" applyBorder="1" applyAlignment="1">
      <alignment vertical="center" wrapText="1"/>
    </xf>
    <xf numFmtId="0" fontId="6" fillId="3" borderId="3" xfId="1" applyFont="1" applyFill="1" applyBorder="1" applyAlignment="1">
      <alignment vertical="center" wrapText="1"/>
    </xf>
    <xf numFmtId="0" fontId="6" fillId="3" borderId="4" xfId="1" applyFont="1" applyFill="1" applyBorder="1" applyAlignment="1">
      <alignment vertical="center" wrapText="1"/>
    </xf>
    <xf numFmtId="0" fontId="6" fillId="3" borderId="5" xfId="1" applyFont="1" applyFill="1" applyBorder="1" applyAlignment="1">
      <alignment vertical="center" wrapText="1"/>
    </xf>
    <xf numFmtId="0" fontId="1" fillId="6" borderId="2" xfId="1" applyFont="1" applyFill="1" applyBorder="1" applyAlignment="1">
      <alignment vertical="center" wrapText="1"/>
    </xf>
    <xf numFmtId="0" fontId="1" fillId="7" borderId="2" xfId="1" applyFont="1" applyFill="1" applyBorder="1" applyAlignment="1">
      <alignment vertical="center" wrapText="1"/>
    </xf>
    <xf numFmtId="0" fontId="1" fillId="8" borderId="2" xfId="1" applyFont="1" applyFill="1" applyBorder="1" applyAlignment="1">
      <alignment vertical="center" wrapText="1"/>
    </xf>
    <xf numFmtId="0" fontId="1" fillId="9" borderId="2" xfId="1" applyFont="1" applyFill="1" applyBorder="1" applyAlignment="1">
      <alignment vertical="center" wrapText="1"/>
    </xf>
    <xf numFmtId="0" fontId="7" fillId="5" borderId="2" xfId="1" applyFont="1" applyFill="1" applyBorder="1" applyAlignment="1">
      <alignment vertical="center" wrapText="1"/>
    </xf>
    <xf numFmtId="0" fontId="9" fillId="7" borderId="2" xfId="1" applyFont="1" applyFill="1" applyBorder="1" applyAlignment="1">
      <alignment vertical="center" wrapText="1"/>
    </xf>
    <xf numFmtId="0" fontId="8" fillId="5" borderId="2" xfId="1" applyFont="1" applyFill="1" applyBorder="1" applyAlignment="1">
      <alignment vertical="center" wrapText="1"/>
    </xf>
    <xf numFmtId="0" fontId="1" fillId="7" borderId="2" xfId="1" applyFont="1" applyFill="1" applyBorder="1" applyAlignment="1">
      <alignment horizontal="center" vertical="center" wrapText="1"/>
    </xf>
    <xf numFmtId="0" fontId="1" fillId="5" borderId="2" xfId="1" applyFont="1" applyFill="1" applyBorder="1" applyAlignment="1">
      <alignment horizontal="center" vertical="center" wrapText="1"/>
    </xf>
    <xf numFmtId="0" fontId="10" fillId="7" borderId="2" xfId="1" applyFont="1" applyFill="1" applyBorder="1" applyAlignment="1">
      <alignment vertical="center" wrapText="1"/>
    </xf>
    <xf numFmtId="4" fontId="10" fillId="7" borderId="2" xfId="1" applyNumberFormat="1" applyFont="1" applyFill="1" applyBorder="1" applyAlignment="1">
      <alignment vertical="center" wrapText="1"/>
    </xf>
    <xf numFmtId="165" fontId="1" fillId="7" borderId="2" xfId="1" applyNumberFormat="1" applyFont="1" applyFill="1" applyBorder="1" applyAlignment="1">
      <alignment vertical="center" wrapText="1"/>
    </xf>
    <xf numFmtId="165" fontId="10" fillId="7" borderId="2" xfId="1" applyNumberFormat="1" applyFont="1" applyFill="1" applyBorder="1" applyAlignment="1">
      <alignment vertical="center" wrapText="1"/>
    </xf>
    <xf numFmtId="4" fontId="1" fillId="5" borderId="2" xfId="1" applyNumberFormat="1" applyFont="1" applyFill="1" applyBorder="1" applyAlignment="1">
      <alignment horizontal="center" vertical="center" wrapText="1"/>
    </xf>
    <xf numFmtId="4" fontId="1" fillId="5" borderId="2" xfId="1" applyNumberFormat="1" applyFont="1" applyFill="1" applyBorder="1" applyAlignment="1">
      <alignment vertical="center" wrapText="1"/>
    </xf>
    <xf numFmtId="4" fontId="1" fillId="7" borderId="2" xfId="1" applyNumberFormat="1" applyFont="1" applyFill="1" applyBorder="1" applyAlignment="1">
      <alignment vertical="center" wrapText="1"/>
    </xf>
    <xf numFmtId="4" fontId="1" fillId="6" borderId="2" xfId="1" applyNumberFormat="1" applyFont="1" applyFill="1" applyBorder="1" applyAlignment="1">
      <alignment vertical="center" wrapText="1"/>
    </xf>
    <xf numFmtId="4" fontId="1" fillId="0" borderId="0" xfId="1" applyNumberFormat="1" applyFont="1" applyAlignment="1">
      <alignment vertical="center" wrapText="1"/>
    </xf>
    <xf numFmtId="165" fontId="1" fillId="7" borderId="2" xfId="1" applyNumberFormat="1" applyFont="1" applyFill="1" applyBorder="1" applyAlignment="1">
      <alignment horizontal="center" vertical="center" wrapText="1"/>
    </xf>
    <xf numFmtId="4" fontId="1" fillId="7" borderId="2" xfId="1" applyNumberFormat="1" applyFont="1" applyFill="1" applyBorder="1" applyAlignment="1">
      <alignment horizontal="center" vertical="center" wrapText="1"/>
    </xf>
    <xf numFmtId="0" fontId="14" fillId="5" borderId="2" xfId="1" applyFont="1" applyFill="1" applyBorder="1" applyAlignment="1">
      <alignment vertical="center" wrapText="1"/>
    </xf>
    <xf numFmtId="0" fontId="10" fillId="7" borderId="2" xfId="1" applyFont="1" applyFill="1" applyBorder="1" applyAlignment="1">
      <alignment vertical="center" wrapText="1"/>
    </xf>
    <xf numFmtId="0" fontId="11" fillId="0" borderId="0" xfId="1" applyFont="1" applyAlignment="1">
      <alignment vertical="center" wrapText="1"/>
    </xf>
    <xf numFmtId="0" fontId="9" fillId="6" borderId="2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1" fillId="0" borderId="0" xfId="1" applyFont="1" applyAlignment="1">
      <alignment vertical="center" wrapText="1"/>
    </xf>
    <xf numFmtId="0" fontId="3" fillId="0" borderId="0" xfId="1" applyFont="1" applyAlignment="1">
      <alignment vertical="center" wrapText="1"/>
    </xf>
    <xf numFmtId="0" fontId="8" fillId="5" borderId="2" xfId="1" applyFont="1" applyFill="1" applyBorder="1" applyAlignment="1">
      <alignment vertical="center" wrapText="1"/>
    </xf>
    <xf numFmtId="164" fontId="8" fillId="5" borderId="2" xfId="1" applyNumberFormat="1" applyFont="1" applyFill="1" applyBorder="1" applyAlignment="1">
      <alignment vertical="center" wrapText="1"/>
    </xf>
    <xf numFmtId="0" fontId="4" fillId="3" borderId="0" xfId="1" applyFont="1" applyFill="1" applyAlignment="1">
      <alignment horizontal="center" vertical="center" wrapText="1"/>
    </xf>
    <xf numFmtId="4" fontId="12" fillId="5" borderId="6" xfId="1" applyNumberFormat="1" applyFont="1" applyFill="1" applyBorder="1" applyAlignment="1">
      <alignment horizontal="center" vertical="center" wrapText="1"/>
    </xf>
    <xf numFmtId="4" fontId="12" fillId="0" borderId="7" xfId="1" applyNumberFormat="1" applyFont="1" applyBorder="1" applyAlignment="1">
      <alignment horizontal="center" vertical="center" wrapText="1"/>
    </xf>
    <xf numFmtId="4" fontId="12" fillId="0" borderId="8" xfId="1" applyNumberFormat="1" applyFont="1" applyBorder="1" applyAlignment="1">
      <alignment horizontal="center" vertical="center" wrapText="1"/>
    </xf>
    <xf numFmtId="4" fontId="12" fillId="0" borderId="9" xfId="1" applyNumberFormat="1" applyFont="1" applyBorder="1" applyAlignment="1">
      <alignment horizontal="center" vertical="center" wrapText="1"/>
    </xf>
    <xf numFmtId="4" fontId="12" fillId="0" borderId="10" xfId="1" applyNumberFormat="1" applyFont="1" applyBorder="1" applyAlignment="1">
      <alignment horizontal="center" vertical="center" wrapText="1"/>
    </xf>
    <xf numFmtId="4" fontId="12" fillId="0" borderId="11" xfId="1" applyNumberFormat="1" applyFont="1" applyBorder="1" applyAlignment="1">
      <alignment horizontal="center" vertical="center" wrapText="1"/>
    </xf>
    <xf numFmtId="4" fontId="12" fillId="8" borderId="6" xfId="1" applyNumberFormat="1" applyFont="1" applyFill="1" applyBorder="1" applyAlignment="1">
      <alignment horizontal="center" vertical="center" wrapText="1"/>
    </xf>
    <xf numFmtId="4" fontId="12" fillId="7" borderId="6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Normal" xfId="1" xr:uid="{00000000-0005-0000-0000-000000000000}"/>
  </cellStyles>
  <dxfs count="12">
    <dxf>
      <font>
        <color rgb="FF92400E"/>
      </font>
      <fill>
        <patternFill patternType="solid">
          <bgColor rgb="FFFEF3C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B42318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B42318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rich>
          <a:bodyPr/>
          <a:lstStyle/>
          <a:p>
            <a:r>
              <a:rPr lang="ru-RU" sz="900">
                <a:latin typeface="Arial"/>
                <a:ea typeface="Arial"/>
                <a:cs typeface="Arial"/>
              </a:rPr>
              <a:t>Стоимость предложений и бюджет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Сумма</c:v>
          </c:tx>
          <c:spPr>
            <a:solidFill>
              <a:srgbClr val="2563EB"/>
            </a:solidFill>
          </c:spPr>
          <c:invertIfNegative val="1"/>
          <c:cat>
            <c:strRef>
              <c:f>Итоги!$O$29:$O$34</c:f>
              <c:strCache>
                <c:ptCount val="6"/>
                <c:pt idx="0">
                  <c:v>Поставщик 1</c:v>
                </c:pt>
                <c:pt idx="1">
                  <c:v>Поставщик 2</c:v>
                </c:pt>
                <c:pt idx="2">
                  <c:v>Поставщик 3</c:v>
                </c:pt>
                <c:pt idx="3">
                  <c:v>Поставщик 4</c:v>
                </c:pt>
                <c:pt idx="4">
                  <c:v>Поставщик 5</c:v>
                </c:pt>
                <c:pt idx="5">
                  <c:v>Бюджет</c:v>
                </c:pt>
              </c:strCache>
            </c:strRef>
          </c:cat>
          <c:val>
            <c:numRef>
              <c:f>Итоги!$P$29:$P$34</c:f>
              <c:numCache>
                <c:formatCode>#,##0.00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1ABE-9748-8DF9-1A8B8A2DCC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ru-RU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ru-RU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215900</xdr:colOff>
      <xdr:row>0</xdr:row>
      <xdr:rowOff>25400</xdr:rowOff>
    </xdr:from>
    <xdr:ext cx="1095375" cy="257175"/>
    <xdr:pic>
      <xdr:nvPicPr>
        <xdr:cNvPr id="2" name="0e9581b7-ac93-4bfb-a045-c370b54f29a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5900" y="25400"/>
          <a:ext cx="1095375" cy="25717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23</xdr:col>
      <xdr:colOff>0</xdr:colOff>
      <xdr:row>25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563EB"/>
  </sheetPr>
  <dimension ref="A1:D26"/>
  <sheetViews>
    <sheetView showGridLines="0" tabSelected="1" zoomScale="120" zoomScaleNormal="120" workbookViewId="0">
      <selection activeCell="A5" sqref="A5"/>
    </sheetView>
  </sheetViews>
  <sheetFormatPr baseColWidth="10" defaultColWidth="8.83203125" defaultRowHeight="15"/>
  <cols>
    <col min="1" max="1" width="24" customWidth="1"/>
    <col min="2" max="2" width="77.83203125" customWidth="1"/>
    <col min="3" max="3" width="30.6640625" customWidth="1"/>
    <col min="4" max="4" width="49" customWidth="1"/>
  </cols>
  <sheetData>
    <row r="1" spans="1:4" ht="30" customHeight="1">
      <c r="A1" s="2"/>
      <c r="B1" s="2"/>
      <c r="C1" s="2"/>
      <c r="D1" s="2"/>
    </row>
    <row r="2" spans="1:4" ht="22" customHeight="1">
      <c r="A2" s="40"/>
      <c r="B2" s="39"/>
      <c r="C2" s="39"/>
      <c r="D2" s="39"/>
    </row>
    <row r="3" spans="1:4" ht="28" customHeight="1">
      <c r="A3" s="38" t="s">
        <v>0</v>
      </c>
      <c r="B3" s="39"/>
      <c r="C3" s="39"/>
      <c r="D3" s="39"/>
    </row>
    <row r="4" spans="1:4" ht="22" customHeight="1">
      <c r="A4" s="40"/>
      <c r="B4" s="39"/>
      <c r="C4" s="39"/>
      <c r="D4" s="39"/>
    </row>
    <row r="5" spans="1:4">
      <c r="A5" s="3" t="s">
        <v>1</v>
      </c>
      <c r="B5" s="3" t="s">
        <v>2</v>
      </c>
      <c r="C5" s="3" t="s">
        <v>3</v>
      </c>
      <c r="D5" s="3" t="s">
        <v>4</v>
      </c>
    </row>
    <row r="6" spans="1:4" ht="19" customHeight="1">
      <c r="A6" s="6" t="s">
        <v>5</v>
      </c>
      <c r="B6" s="4" t="s">
        <v>6</v>
      </c>
      <c r="C6" s="4" t="s">
        <v>7</v>
      </c>
      <c r="D6" s="4" t="s">
        <v>8</v>
      </c>
    </row>
    <row r="7" spans="1:4" ht="19" customHeight="1">
      <c r="A7" s="6" t="s">
        <v>9</v>
      </c>
      <c r="B7" s="4" t="s">
        <v>10</v>
      </c>
      <c r="C7" s="4" t="s">
        <v>11</v>
      </c>
      <c r="D7" s="4" t="s">
        <v>12</v>
      </c>
    </row>
    <row r="8" spans="1:4">
      <c r="A8" s="1"/>
      <c r="B8" s="1"/>
      <c r="C8" s="1"/>
      <c r="D8" s="1"/>
    </row>
    <row r="9" spans="1:4" ht="24" customHeight="1">
      <c r="A9" s="7" t="s">
        <v>13</v>
      </c>
      <c r="B9" s="8"/>
      <c r="C9" s="8"/>
      <c r="D9" s="9"/>
    </row>
    <row r="10" spans="1:4" ht="21" customHeight="1">
      <c r="A10" s="4" t="s">
        <v>14</v>
      </c>
      <c r="B10" s="4" t="s">
        <v>15</v>
      </c>
      <c r="C10" s="4"/>
      <c r="D10" s="4"/>
    </row>
    <row r="11" spans="1:4" ht="21" customHeight="1">
      <c r="A11" s="4" t="s">
        <v>16</v>
      </c>
      <c r="B11" s="4" t="s">
        <v>17</v>
      </c>
      <c r="C11" s="4"/>
      <c r="D11" s="4"/>
    </row>
    <row r="12" spans="1:4" ht="21" customHeight="1">
      <c r="A12" s="4" t="s">
        <v>18</v>
      </c>
      <c r="B12" s="4" t="s">
        <v>19</v>
      </c>
      <c r="C12" s="4"/>
      <c r="D12" s="4"/>
    </row>
    <row r="13" spans="1:4" ht="21" customHeight="1">
      <c r="A13" s="4" t="s">
        <v>20</v>
      </c>
      <c r="B13" s="4" t="s">
        <v>21</v>
      </c>
      <c r="C13" s="4"/>
      <c r="D13" s="4"/>
    </row>
    <row r="14" spans="1:4">
      <c r="A14" s="1"/>
      <c r="B14" s="1"/>
      <c r="C14" s="1"/>
      <c r="D14" s="1"/>
    </row>
    <row r="15" spans="1:4" ht="24" customHeight="1">
      <c r="A15" s="7" t="s">
        <v>22</v>
      </c>
      <c r="B15" s="8"/>
      <c r="C15" s="8"/>
      <c r="D15" s="9"/>
    </row>
    <row r="16" spans="1:4" ht="18" customHeight="1">
      <c r="A16" s="4" t="s">
        <v>23</v>
      </c>
      <c r="B16" s="4" t="s">
        <v>24</v>
      </c>
      <c r="C16" s="5" t="s">
        <v>25</v>
      </c>
      <c r="D16" s="4" t="s">
        <v>26</v>
      </c>
    </row>
    <row r="17" spans="1:4" ht="18" customHeight="1">
      <c r="A17" s="4" t="s">
        <v>27</v>
      </c>
      <c r="B17" s="4" t="s">
        <v>28</v>
      </c>
      <c r="C17" s="10" t="s">
        <v>29</v>
      </c>
      <c r="D17" s="4" t="s">
        <v>30</v>
      </c>
    </row>
    <row r="18" spans="1:4" ht="18" customHeight="1">
      <c r="A18" s="4"/>
      <c r="B18" s="4" t="s">
        <v>31</v>
      </c>
      <c r="C18" s="11" t="s">
        <v>32</v>
      </c>
      <c r="D18" s="4" t="s">
        <v>33</v>
      </c>
    </row>
    <row r="19" spans="1:4" ht="18" customHeight="1">
      <c r="A19" s="4"/>
      <c r="B19" s="4" t="s">
        <v>34</v>
      </c>
      <c r="C19" s="12" t="s">
        <v>35</v>
      </c>
      <c r="D19" s="4" t="s">
        <v>36</v>
      </c>
    </row>
    <row r="20" spans="1:4" ht="18" customHeight="1">
      <c r="A20" s="4"/>
      <c r="B20" s="4" t="s">
        <v>37</v>
      </c>
      <c r="C20" s="13" t="s">
        <v>38</v>
      </c>
      <c r="D20" s="4" t="s">
        <v>39</v>
      </c>
    </row>
    <row r="21" spans="1:4">
      <c r="A21" s="1"/>
      <c r="B21" s="1"/>
      <c r="C21" s="1"/>
      <c r="D21" s="1"/>
    </row>
    <row r="22" spans="1:4" ht="24" customHeight="1">
      <c r="A22" s="7" t="s">
        <v>40</v>
      </c>
      <c r="B22" s="8"/>
      <c r="C22" s="8"/>
      <c r="D22" s="9"/>
    </row>
    <row r="23" spans="1:4">
      <c r="A23" s="4" t="s">
        <v>41</v>
      </c>
      <c r="B23" s="4" t="s">
        <v>42</v>
      </c>
      <c r="C23" s="4"/>
      <c r="D23" s="4"/>
    </row>
    <row r="24" spans="1:4">
      <c r="A24" s="4" t="s">
        <v>41</v>
      </c>
      <c r="B24" s="4" t="s">
        <v>43</v>
      </c>
      <c r="C24" s="4"/>
      <c r="D24" s="4"/>
    </row>
    <row r="25" spans="1:4">
      <c r="A25" s="1"/>
      <c r="B25" s="1"/>
      <c r="C25" s="1"/>
      <c r="D25" s="1"/>
    </row>
    <row r="26" spans="1:4" ht="28">
      <c r="A26" s="14" t="s">
        <v>44</v>
      </c>
      <c r="B26" s="5" t="s">
        <v>45</v>
      </c>
      <c r="C26" s="5"/>
      <c r="D26" s="30" t="s">
        <v>128</v>
      </c>
    </row>
  </sheetData>
  <mergeCells count="3">
    <mergeCell ref="A3:D3"/>
    <mergeCell ref="A4:D4"/>
    <mergeCell ref="A2:D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6B6D4"/>
  </sheetPr>
  <dimension ref="A1:W42"/>
  <sheetViews>
    <sheetView showGridLines="0" workbookViewId="0">
      <pane xSplit="5" ySplit="9" topLeftCell="F10" activePane="bottomRight" state="frozen"/>
      <selection pane="topRight"/>
      <selection pane="bottomLeft"/>
      <selection pane="bottomRight" activeCell="A8" sqref="A8:A9"/>
    </sheetView>
  </sheetViews>
  <sheetFormatPr baseColWidth="10" defaultColWidth="8.83203125" defaultRowHeight="15"/>
  <cols>
    <col min="1" max="1" width="9" customWidth="1"/>
    <col min="2" max="2" width="15" customWidth="1"/>
    <col min="3" max="3" width="34" customWidth="1"/>
    <col min="4" max="4" width="11" customWidth="1"/>
    <col min="5" max="5" width="13.6640625" customWidth="1"/>
    <col min="6" max="6" width="16" customWidth="1"/>
    <col min="7" max="7" width="17" customWidth="1"/>
    <col min="8" max="8" width="16" customWidth="1"/>
    <col min="9" max="9" width="17" customWidth="1"/>
    <col min="10" max="10" width="16" customWidth="1"/>
    <col min="11" max="11" width="17" customWidth="1"/>
    <col min="12" max="12" width="16" customWidth="1"/>
    <col min="13" max="13" width="17" customWidth="1"/>
    <col min="14" max="14" width="16" customWidth="1"/>
    <col min="15" max="15" width="17" customWidth="1"/>
    <col min="16" max="16" width="16" customWidth="1"/>
    <col min="17" max="17" width="17" customWidth="1"/>
    <col min="18" max="18" width="16" customWidth="1"/>
    <col min="19" max="19" width="24" customWidth="1"/>
    <col min="20" max="21" width="18" customWidth="1"/>
    <col min="22" max="22" width="14" customWidth="1"/>
    <col min="23" max="23" width="13" customWidth="1"/>
  </cols>
  <sheetData>
    <row r="1" spans="1:2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8" customHeight="1">
      <c r="A2" s="38" t="s">
        <v>46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</row>
    <row r="3" spans="1:23" ht="22" customHeight="1">
      <c r="A3" s="40" t="s">
        <v>47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</row>
    <row r="4" spans="1:2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6">
      <c r="A5" s="15" t="s">
        <v>48</v>
      </c>
      <c r="B5" s="41"/>
      <c r="C5" s="41"/>
      <c r="D5" s="41"/>
      <c r="E5" s="41"/>
      <c r="F5" s="15" t="s">
        <v>49</v>
      </c>
      <c r="G5" s="41"/>
      <c r="H5" s="41"/>
      <c r="I5" s="41"/>
      <c r="J5" s="41"/>
      <c r="K5" s="15" t="s">
        <v>50</v>
      </c>
      <c r="L5" s="41"/>
      <c r="M5" s="41"/>
      <c r="N5" s="41"/>
      <c r="O5" s="41"/>
      <c r="P5" s="15" t="s">
        <v>51</v>
      </c>
      <c r="Q5" s="16" t="s">
        <v>52</v>
      </c>
      <c r="R5" s="15" t="s">
        <v>53</v>
      </c>
      <c r="S5" s="42"/>
      <c r="T5" s="41"/>
      <c r="U5" s="41"/>
      <c r="V5" s="41"/>
      <c r="W5" s="41"/>
    </row>
    <row r="6" spans="1:2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4" customHeight="1">
      <c r="A7" s="34" t="s">
        <v>54</v>
      </c>
      <c r="B7" s="35"/>
      <c r="C7" s="35"/>
      <c r="D7" s="35"/>
      <c r="E7" s="35"/>
      <c r="F7" s="35"/>
      <c r="G7" s="36"/>
      <c r="H7" s="34" t="s">
        <v>55</v>
      </c>
      <c r="I7" s="35"/>
      <c r="J7" s="35"/>
      <c r="K7" s="35"/>
      <c r="L7" s="35"/>
      <c r="M7" s="35"/>
      <c r="N7" s="35"/>
      <c r="O7" s="35"/>
      <c r="P7" s="35"/>
      <c r="Q7" s="36"/>
      <c r="R7" s="34" t="s">
        <v>56</v>
      </c>
      <c r="S7" s="35"/>
      <c r="T7" s="35"/>
      <c r="U7" s="35"/>
      <c r="V7" s="35"/>
      <c r="W7" s="36"/>
    </row>
    <row r="8" spans="1:23" ht="31" customHeight="1">
      <c r="A8" s="37" t="s">
        <v>57</v>
      </c>
      <c r="B8" s="37" t="s">
        <v>58</v>
      </c>
      <c r="C8" s="37" t="s">
        <v>59</v>
      </c>
      <c r="D8" s="37" t="s">
        <v>60</v>
      </c>
      <c r="E8" s="37" t="s">
        <v>61</v>
      </c>
      <c r="F8" s="37" t="s">
        <v>62</v>
      </c>
      <c r="G8" s="37" t="s">
        <v>63</v>
      </c>
      <c r="H8" s="33" t="s">
        <v>64</v>
      </c>
      <c r="I8" s="33"/>
      <c r="J8" s="33" t="s">
        <v>65</v>
      </c>
      <c r="K8" s="33"/>
      <c r="L8" s="33" t="s">
        <v>66</v>
      </c>
      <c r="M8" s="33"/>
      <c r="N8" s="33" t="s">
        <v>67</v>
      </c>
      <c r="O8" s="33"/>
      <c r="P8" s="33" t="s">
        <v>68</v>
      </c>
      <c r="Q8" s="33"/>
      <c r="R8" s="37" t="s">
        <v>34</v>
      </c>
      <c r="S8" s="37" t="s">
        <v>69</v>
      </c>
      <c r="T8" s="37" t="s">
        <v>70</v>
      </c>
      <c r="U8" s="37" t="s">
        <v>71</v>
      </c>
      <c r="V8" s="37" t="s">
        <v>72</v>
      </c>
      <c r="W8" s="37" t="s">
        <v>73</v>
      </c>
    </row>
    <row r="9" spans="1:23" ht="31" customHeight="1">
      <c r="A9" s="37"/>
      <c r="B9" s="37"/>
      <c r="C9" s="37"/>
      <c r="D9" s="37"/>
      <c r="E9" s="37"/>
      <c r="F9" s="37"/>
      <c r="G9" s="37"/>
      <c r="H9" s="3" t="s">
        <v>74</v>
      </c>
      <c r="I9" s="3" t="s">
        <v>75</v>
      </c>
      <c r="J9" s="3" t="s">
        <v>74</v>
      </c>
      <c r="K9" s="3" t="s">
        <v>75</v>
      </c>
      <c r="L9" s="3" t="s">
        <v>74</v>
      </c>
      <c r="M9" s="3" t="s">
        <v>75</v>
      </c>
      <c r="N9" s="3" t="s">
        <v>74</v>
      </c>
      <c r="O9" s="3" t="s">
        <v>75</v>
      </c>
      <c r="P9" s="3" t="s">
        <v>74</v>
      </c>
      <c r="Q9" s="3" t="s">
        <v>75</v>
      </c>
      <c r="R9" s="37"/>
      <c r="S9" s="37"/>
      <c r="T9" s="37"/>
      <c r="U9" s="37"/>
      <c r="V9" s="37"/>
      <c r="W9" s="37"/>
    </row>
    <row r="10" spans="1:23" ht="25" customHeight="1">
      <c r="A10" s="17" t="s">
        <v>76</v>
      </c>
      <c r="B10" s="5"/>
      <c r="C10" s="5"/>
      <c r="D10" s="18"/>
      <c r="E10" s="23"/>
      <c r="F10" s="24"/>
      <c r="G10" s="25" t="str">
        <f t="shared" ref="G10:G39" si="0">IF(OR(E10="",F10=""),"",E10*F10)</f>
        <v/>
      </c>
      <c r="H10" s="26"/>
      <c r="I10" s="25" t="str">
        <f t="shared" ref="I10:I39" si="1">IF(OR(E10="",H10=""),"",E10*H10)</f>
        <v/>
      </c>
      <c r="J10" s="26"/>
      <c r="K10" s="25" t="str">
        <f t="shared" ref="K10:K39" si="2">IF(OR(E10="",J10=""),"",E10*J10)</f>
        <v/>
      </c>
      <c r="L10" s="26"/>
      <c r="M10" s="25" t="str">
        <f t="shared" ref="M10:M39" si="3">IF(OR(E10="",L10=""),"",E10*L10)</f>
        <v/>
      </c>
      <c r="N10" s="26"/>
      <c r="O10" s="25" t="str">
        <f t="shared" ref="O10:O39" si="4">IF(OR(E10="",N10=""),"",E10*N10)</f>
        <v/>
      </c>
      <c r="P10" s="26"/>
      <c r="Q10" s="25" t="str">
        <f t="shared" ref="Q10:Q39" si="5">IF(OR(E10="",P10=""),"",E10*P10)</f>
        <v/>
      </c>
      <c r="R10" s="25" t="str">
        <f t="shared" ref="R10:R39" si="6">IF(COUNT(H10,J10,L10,N10,P10)=0,"",MIN(H10,J10,L10,N10,P10))</f>
        <v/>
      </c>
      <c r="S10" s="11" t="str">
        <f t="shared" ref="S10:S39" si="7">IF(R10="","",IF(H10=R10,$H$8,IF(J10=R10,$J$8,IF(L10=R10,$L$8,IF(N10=R10,$N$8,IF(P10=R10,$P$8,""))))))</f>
        <v/>
      </c>
      <c r="T10" s="25" t="str">
        <f t="shared" ref="T10:T39" si="8">IF(OR(E10="",R10=""),"",E10*R10)</f>
        <v/>
      </c>
      <c r="U10" s="25" t="str">
        <f t="shared" ref="U10:U39" si="9">IF(OR(G10="",T10=""),"",G10-T10)</f>
        <v/>
      </c>
      <c r="V10" s="21" t="str">
        <f t="shared" ref="V10:V40" si="10">IF(OR(G10="",G10=0,U10=""),"",U10/G10)</f>
        <v/>
      </c>
      <c r="W10" s="17" t="str">
        <f t="shared" ref="W10:W39" si="11">IF(E10="","",COUNT(H10,J10,L10,N10,P10))</f>
        <v/>
      </c>
    </row>
    <row r="11" spans="1:23" ht="25" customHeight="1">
      <c r="A11" s="17" t="s">
        <v>77</v>
      </c>
      <c r="B11" s="5"/>
      <c r="C11" s="5"/>
      <c r="D11" s="18"/>
      <c r="E11" s="23"/>
      <c r="F11" s="24"/>
      <c r="G11" s="25" t="str">
        <f t="shared" si="0"/>
        <v/>
      </c>
      <c r="H11" s="26"/>
      <c r="I11" s="25" t="str">
        <f t="shared" si="1"/>
        <v/>
      </c>
      <c r="J11" s="26"/>
      <c r="K11" s="25" t="str">
        <f t="shared" si="2"/>
        <v/>
      </c>
      <c r="L11" s="26"/>
      <c r="M11" s="25" t="str">
        <f t="shared" si="3"/>
        <v/>
      </c>
      <c r="N11" s="26"/>
      <c r="O11" s="25" t="str">
        <f t="shared" si="4"/>
        <v/>
      </c>
      <c r="P11" s="26"/>
      <c r="Q11" s="25" t="str">
        <f t="shared" si="5"/>
        <v/>
      </c>
      <c r="R11" s="25" t="str">
        <f t="shared" si="6"/>
        <v/>
      </c>
      <c r="S11" s="11" t="str">
        <f t="shared" si="7"/>
        <v/>
      </c>
      <c r="T11" s="25" t="str">
        <f t="shared" si="8"/>
        <v/>
      </c>
      <c r="U11" s="25" t="str">
        <f t="shared" si="9"/>
        <v/>
      </c>
      <c r="V11" s="21" t="str">
        <f t="shared" si="10"/>
        <v/>
      </c>
      <c r="W11" s="17" t="str">
        <f t="shared" si="11"/>
        <v/>
      </c>
    </row>
    <row r="12" spans="1:23" ht="25" customHeight="1">
      <c r="A12" s="17" t="s">
        <v>78</v>
      </c>
      <c r="B12" s="5"/>
      <c r="C12" s="5"/>
      <c r="D12" s="18"/>
      <c r="E12" s="23"/>
      <c r="F12" s="24"/>
      <c r="G12" s="25" t="str">
        <f t="shared" si="0"/>
        <v/>
      </c>
      <c r="H12" s="26"/>
      <c r="I12" s="25" t="str">
        <f t="shared" si="1"/>
        <v/>
      </c>
      <c r="J12" s="26"/>
      <c r="K12" s="25" t="str">
        <f t="shared" si="2"/>
        <v/>
      </c>
      <c r="L12" s="26"/>
      <c r="M12" s="25" t="str">
        <f t="shared" si="3"/>
        <v/>
      </c>
      <c r="N12" s="26"/>
      <c r="O12" s="25" t="str">
        <f t="shared" si="4"/>
        <v/>
      </c>
      <c r="P12" s="26"/>
      <c r="Q12" s="25" t="str">
        <f t="shared" si="5"/>
        <v/>
      </c>
      <c r="R12" s="25" t="str">
        <f t="shared" si="6"/>
        <v/>
      </c>
      <c r="S12" s="11" t="str">
        <f t="shared" si="7"/>
        <v/>
      </c>
      <c r="T12" s="25" t="str">
        <f t="shared" si="8"/>
        <v/>
      </c>
      <c r="U12" s="25" t="str">
        <f t="shared" si="9"/>
        <v/>
      </c>
      <c r="V12" s="21" t="str">
        <f t="shared" si="10"/>
        <v/>
      </c>
      <c r="W12" s="17" t="str">
        <f t="shared" si="11"/>
        <v/>
      </c>
    </row>
    <row r="13" spans="1:23" ht="25" customHeight="1">
      <c r="A13" s="17" t="s">
        <v>79</v>
      </c>
      <c r="B13" s="5"/>
      <c r="C13" s="5"/>
      <c r="D13" s="18"/>
      <c r="E13" s="23"/>
      <c r="F13" s="24"/>
      <c r="G13" s="25" t="str">
        <f t="shared" si="0"/>
        <v/>
      </c>
      <c r="H13" s="26"/>
      <c r="I13" s="25" t="str">
        <f t="shared" si="1"/>
        <v/>
      </c>
      <c r="J13" s="26"/>
      <c r="K13" s="25" t="str">
        <f t="shared" si="2"/>
        <v/>
      </c>
      <c r="L13" s="26"/>
      <c r="M13" s="25" t="str">
        <f t="shared" si="3"/>
        <v/>
      </c>
      <c r="N13" s="26"/>
      <c r="O13" s="25" t="str">
        <f t="shared" si="4"/>
        <v/>
      </c>
      <c r="P13" s="26"/>
      <c r="Q13" s="25" t="str">
        <f t="shared" si="5"/>
        <v/>
      </c>
      <c r="R13" s="25" t="str">
        <f t="shared" si="6"/>
        <v/>
      </c>
      <c r="S13" s="11" t="str">
        <f t="shared" si="7"/>
        <v/>
      </c>
      <c r="T13" s="25" t="str">
        <f t="shared" si="8"/>
        <v/>
      </c>
      <c r="U13" s="25" t="str">
        <f t="shared" si="9"/>
        <v/>
      </c>
      <c r="V13" s="21" t="str">
        <f t="shared" si="10"/>
        <v/>
      </c>
      <c r="W13" s="17" t="str">
        <f t="shared" si="11"/>
        <v/>
      </c>
    </row>
    <row r="14" spans="1:23" ht="25" customHeight="1">
      <c r="A14" s="17" t="s">
        <v>80</v>
      </c>
      <c r="B14" s="5"/>
      <c r="C14" s="5"/>
      <c r="D14" s="18"/>
      <c r="E14" s="23"/>
      <c r="F14" s="24"/>
      <c r="G14" s="25" t="str">
        <f t="shared" si="0"/>
        <v/>
      </c>
      <c r="H14" s="26"/>
      <c r="I14" s="25" t="str">
        <f t="shared" si="1"/>
        <v/>
      </c>
      <c r="J14" s="26"/>
      <c r="K14" s="25" t="str">
        <f t="shared" si="2"/>
        <v/>
      </c>
      <c r="L14" s="26"/>
      <c r="M14" s="25" t="str">
        <f t="shared" si="3"/>
        <v/>
      </c>
      <c r="N14" s="26"/>
      <c r="O14" s="25" t="str">
        <f t="shared" si="4"/>
        <v/>
      </c>
      <c r="P14" s="26"/>
      <c r="Q14" s="25" t="str">
        <f t="shared" si="5"/>
        <v/>
      </c>
      <c r="R14" s="25" t="str">
        <f t="shared" si="6"/>
        <v/>
      </c>
      <c r="S14" s="11" t="str">
        <f t="shared" si="7"/>
        <v/>
      </c>
      <c r="T14" s="25" t="str">
        <f t="shared" si="8"/>
        <v/>
      </c>
      <c r="U14" s="25" t="str">
        <f t="shared" si="9"/>
        <v/>
      </c>
      <c r="V14" s="21" t="str">
        <f t="shared" si="10"/>
        <v/>
      </c>
      <c r="W14" s="17" t="str">
        <f t="shared" si="11"/>
        <v/>
      </c>
    </row>
    <row r="15" spans="1:23" ht="25" customHeight="1">
      <c r="A15" s="17" t="s">
        <v>81</v>
      </c>
      <c r="B15" s="5"/>
      <c r="C15" s="5"/>
      <c r="D15" s="18"/>
      <c r="E15" s="23"/>
      <c r="F15" s="24"/>
      <c r="G15" s="25" t="str">
        <f t="shared" si="0"/>
        <v/>
      </c>
      <c r="H15" s="26"/>
      <c r="I15" s="25" t="str">
        <f t="shared" si="1"/>
        <v/>
      </c>
      <c r="J15" s="26"/>
      <c r="K15" s="25" t="str">
        <f t="shared" si="2"/>
        <v/>
      </c>
      <c r="L15" s="26"/>
      <c r="M15" s="25" t="str">
        <f t="shared" si="3"/>
        <v/>
      </c>
      <c r="N15" s="26"/>
      <c r="O15" s="25" t="str">
        <f t="shared" si="4"/>
        <v/>
      </c>
      <c r="P15" s="26"/>
      <c r="Q15" s="25" t="str">
        <f t="shared" si="5"/>
        <v/>
      </c>
      <c r="R15" s="25" t="str">
        <f t="shared" si="6"/>
        <v/>
      </c>
      <c r="S15" s="11" t="str">
        <f t="shared" si="7"/>
        <v/>
      </c>
      <c r="T15" s="25" t="str">
        <f t="shared" si="8"/>
        <v/>
      </c>
      <c r="U15" s="25" t="str">
        <f t="shared" si="9"/>
        <v/>
      </c>
      <c r="V15" s="21" t="str">
        <f t="shared" si="10"/>
        <v/>
      </c>
      <c r="W15" s="17" t="str">
        <f t="shared" si="11"/>
        <v/>
      </c>
    </row>
    <row r="16" spans="1:23" ht="25" customHeight="1">
      <c r="A16" s="17" t="s">
        <v>82</v>
      </c>
      <c r="B16" s="5"/>
      <c r="C16" s="5"/>
      <c r="D16" s="18"/>
      <c r="E16" s="23"/>
      <c r="F16" s="24"/>
      <c r="G16" s="25" t="str">
        <f t="shared" si="0"/>
        <v/>
      </c>
      <c r="H16" s="26"/>
      <c r="I16" s="25" t="str">
        <f t="shared" si="1"/>
        <v/>
      </c>
      <c r="J16" s="26"/>
      <c r="K16" s="25" t="str">
        <f t="shared" si="2"/>
        <v/>
      </c>
      <c r="L16" s="26"/>
      <c r="M16" s="25" t="str">
        <f t="shared" si="3"/>
        <v/>
      </c>
      <c r="N16" s="26"/>
      <c r="O16" s="25" t="str">
        <f t="shared" si="4"/>
        <v/>
      </c>
      <c r="P16" s="26"/>
      <c r="Q16" s="25" t="str">
        <f t="shared" si="5"/>
        <v/>
      </c>
      <c r="R16" s="25" t="str">
        <f t="shared" si="6"/>
        <v/>
      </c>
      <c r="S16" s="11" t="str">
        <f t="shared" si="7"/>
        <v/>
      </c>
      <c r="T16" s="25" t="str">
        <f t="shared" si="8"/>
        <v/>
      </c>
      <c r="U16" s="25" t="str">
        <f t="shared" si="9"/>
        <v/>
      </c>
      <c r="V16" s="21" t="str">
        <f t="shared" si="10"/>
        <v/>
      </c>
      <c r="W16" s="17" t="str">
        <f t="shared" si="11"/>
        <v/>
      </c>
    </row>
    <row r="17" spans="1:23" ht="25" customHeight="1">
      <c r="A17" s="17" t="s">
        <v>83</v>
      </c>
      <c r="B17" s="5"/>
      <c r="C17" s="5"/>
      <c r="D17" s="18"/>
      <c r="E17" s="23"/>
      <c r="F17" s="24"/>
      <c r="G17" s="25" t="str">
        <f t="shared" si="0"/>
        <v/>
      </c>
      <c r="H17" s="26"/>
      <c r="I17" s="25" t="str">
        <f t="shared" si="1"/>
        <v/>
      </c>
      <c r="J17" s="26"/>
      <c r="K17" s="25" t="str">
        <f t="shared" si="2"/>
        <v/>
      </c>
      <c r="L17" s="26"/>
      <c r="M17" s="25" t="str">
        <f t="shared" si="3"/>
        <v/>
      </c>
      <c r="N17" s="26"/>
      <c r="O17" s="25" t="str">
        <f t="shared" si="4"/>
        <v/>
      </c>
      <c r="P17" s="26"/>
      <c r="Q17" s="25" t="str">
        <f t="shared" si="5"/>
        <v/>
      </c>
      <c r="R17" s="25" t="str">
        <f t="shared" si="6"/>
        <v/>
      </c>
      <c r="S17" s="11" t="str">
        <f t="shared" si="7"/>
        <v/>
      </c>
      <c r="T17" s="25" t="str">
        <f t="shared" si="8"/>
        <v/>
      </c>
      <c r="U17" s="25" t="str">
        <f t="shared" si="9"/>
        <v/>
      </c>
      <c r="V17" s="21" t="str">
        <f t="shared" si="10"/>
        <v/>
      </c>
      <c r="W17" s="17" t="str">
        <f t="shared" si="11"/>
        <v/>
      </c>
    </row>
    <row r="18" spans="1:23" ht="25" customHeight="1">
      <c r="A18" s="17" t="s">
        <v>84</v>
      </c>
      <c r="B18" s="5"/>
      <c r="C18" s="5"/>
      <c r="D18" s="18"/>
      <c r="E18" s="23"/>
      <c r="F18" s="24"/>
      <c r="G18" s="25" t="str">
        <f t="shared" si="0"/>
        <v/>
      </c>
      <c r="H18" s="26"/>
      <c r="I18" s="25" t="str">
        <f t="shared" si="1"/>
        <v/>
      </c>
      <c r="J18" s="26"/>
      <c r="K18" s="25" t="str">
        <f t="shared" si="2"/>
        <v/>
      </c>
      <c r="L18" s="26"/>
      <c r="M18" s="25" t="str">
        <f t="shared" si="3"/>
        <v/>
      </c>
      <c r="N18" s="26"/>
      <c r="O18" s="25" t="str">
        <f t="shared" si="4"/>
        <v/>
      </c>
      <c r="P18" s="26"/>
      <c r="Q18" s="25" t="str">
        <f t="shared" si="5"/>
        <v/>
      </c>
      <c r="R18" s="25" t="str">
        <f t="shared" si="6"/>
        <v/>
      </c>
      <c r="S18" s="11" t="str">
        <f t="shared" si="7"/>
        <v/>
      </c>
      <c r="T18" s="25" t="str">
        <f t="shared" si="8"/>
        <v/>
      </c>
      <c r="U18" s="25" t="str">
        <f t="shared" si="9"/>
        <v/>
      </c>
      <c r="V18" s="21" t="str">
        <f t="shared" si="10"/>
        <v/>
      </c>
      <c r="W18" s="17" t="str">
        <f t="shared" si="11"/>
        <v/>
      </c>
    </row>
    <row r="19" spans="1:23" ht="25" customHeight="1">
      <c r="A19" s="17" t="s">
        <v>85</v>
      </c>
      <c r="B19" s="5"/>
      <c r="C19" s="5"/>
      <c r="D19" s="18"/>
      <c r="E19" s="23"/>
      <c r="F19" s="24"/>
      <c r="G19" s="25" t="str">
        <f t="shared" si="0"/>
        <v/>
      </c>
      <c r="H19" s="26"/>
      <c r="I19" s="25" t="str">
        <f t="shared" si="1"/>
        <v/>
      </c>
      <c r="J19" s="26"/>
      <c r="K19" s="25" t="str">
        <f t="shared" si="2"/>
        <v/>
      </c>
      <c r="L19" s="26"/>
      <c r="M19" s="25" t="str">
        <f t="shared" si="3"/>
        <v/>
      </c>
      <c r="N19" s="26"/>
      <c r="O19" s="25" t="str">
        <f t="shared" si="4"/>
        <v/>
      </c>
      <c r="P19" s="26"/>
      <c r="Q19" s="25" t="str">
        <f t="shared" si="5"/>
        <v/>
      </c>
      <c r="R19" s="25" t="str">
        <f t="shared" si="6"/>
        <v/>
      </c>
      <c r="S19" s="11" t="str">
        <f t="shared" si="7"/>
        <v/>
      </c>
      <c r="T19" s="25" t="str">
        <f t="shared" si="8"/>
        <v/>
      </c>
      <c r="U19" s="25" t="str">
        <f t="shared" si="9"/>
        <v/>
      </c>
      <c r="V19" s="21" t="str">
        <f t="shared" si="10"/>
        <v/>
      </c>
      <c r="W19" s="17" t="str">
        <f t="shared" si="11"/>
        <v/>
      </c>
    </row>
    <row r="20" spans="1:23" ht="25" customHeight="1">
      <c r="A20" s="17" t="s">
        <v>86</v>
      </c>
      <c r="B20" s="5"/>
      <c r="C20" s="5"/>
      <c r="D20" s="18"/>
      <c r="E20" s="23"/>
      <c r="F20" s="24"/>
      <c r="G20" s="25" t="str">
        <f t="shared" si="0"/>
        <v/>
      </c>
      <c r="H20" s="26"/>
      <c r="I20" s="25" t="str">
        <f t="shared" si="1"/>
        <v/>
      </c>
      <c r="J20" s="26"/>
      <c r="K20" s="25" t="str">
        <f t="shared" si="2"/>
        <v/>
      </c>
      <c r="L20" s="26"/>
      <c r="M20" s="25" t="str">
        <f t="shared" si="3"/>
        <v/>
      </c>
      <c r="N20" s="26"/>
      <c r="O20" s="25" t="str">
        <f t="shared" si="4"/>
        <v/>
      </c>
      <c r="P20" s="26"/>
      <c r="Q20" s="25" t="str">
        <f t="shared" si="5"/>
        <v/>
      </c>
      <c r="R20" s="25" t="str">
        <f t="shared" si="6"/>
        <v/>
      </c>
      <c r="S20" s="11" t="str">
        <f t="shared" si="7"/>
        <v/>
      </c>
      <c r="T20" s="25" t="str">
        <f t="shared" si="8"/>
        <v/>
      </c>
      <c r="U20" s="25" t="str">
        <f t="shared" si="9"/>
        <v/>
      </c>
      <c r="V20" s="21" t="str">
        <f t="shared" si="10"/>
        <v/>
      </c>
      <c r="W20" s="17" t="str">
        <f t="shared" si="11"/>
        <v/>
      </c>
    </row>
    <row r="21" spans="1:23" ht="25" customHeight="1">
      <c r="A21" s="17" t="s">
        <v>87</v>
      </c>
      <c r="B21" s="5"/>
      <c r="C21" s="5"/>
      <c r="D21" s="18"/>
      <c r="E21" s="23"/>
      <c r="F21" s="24"/>
      <c r="G21" s="25" t="str">
        <f t="shared" si="0"/>
        <v/>
      </c>
      <c r="H21" s="26"/>
      <c r="I21" s="25" t="str">
        <f t="shared" si="1"/>
        <v/>
      </c>
      <c r="J21" s="26"/>
      <c r="K21" s="25" t="str">
        <f t="shared" si="2"/>
        <v/>
      </c>
      <c r="L21" s="26"/>
      <c r="M21" s="25" t="str">
        <f t="shared" si="3"/>
        <v/>
      </c>
      <c r="N21" s="26"/>
      <c r="O21" s="25" t="str">
        <f t="shared" si="4"/>
        <v/>
      </c>
      <c r="P21" s="26"/>
      <c r="Q21" s="25" t="str">
        <f t="shared" si="5"/>
        <v/>
      </c>
      <c r="R21" s="25" t="str">
        <f t="shared" si="6"/>
        <v/>
      </c>
      <c r="S21" s="11" t="str">
        <f t="shared" si="7"/>
        <v/>
      </c>
      <c r="T21" s="25" t="str">
        <f t="shared" si="8"/>
        <v/>
      </c>
      <c r="U21" s="25" t="str">
        <f t="shared" si="9"/>
        <v/>
      </c>
      <c r="V21" s="21" t="str">
        <f t="shared" si="10"/>
        <v/>
      </c>
      <c r="W21" s="17" t="str">
        <f t="shared" si="11"/>
        <v/>
      </c>
    </row>
    <row r="22" spans="1:23" ht="25" customHeight="1">
      <c r="A22" s="17" t="s">
        <v>88</v>
      </c>
      <c r="B22" s="5"/>
      <c r="C22" s="5"/>
      <c r="D22" s="18"/>
      <c r="E22" s="23"/>
      <c r="F22" s="24"/>
      <c r="G22" s="25" t="str">
        <f t="shared" si="0"/>
        <v/>
      </c>
      <c r="H22" s="26"/>
      <c r="I22" s="25" t="str">
        <f t="shared" si="1"/>
        <v/>
      </c>
      <c r="J22" s="26"/>
      <c r="K22" s="25" t="str">
        <f t="shared" si="2"/>
        <v/>
      </c>
      <c r="L22" s="26"/>
      <c r="M22" s="25" t="str">
        <f t="shared" si="3"/>
        <v/>
      </c>
      <c r="N22" s="26"/>
      <c r="O22" s="25" t="str">
        <f t="shared" si="4"/>
        <v/>
      </c>
      <c r="P22" s="26"/>
      <c r="Q22" s="25" t="str">
        <f t="shared" si="5"/>
        <v/>
      </c>
      <c r="R22" s="25" t="str">
        <f t="shared" si="6"/>
        <v/>
      </c>
      <c r="S22" s="11" t="str">
        <f t="shared" si="7"/>
        <v/>
      </c>
      <c r="T22" s="25" t="str">
        <f t="shared" si="8"/>
        <v/>
      </c>
      <c r="U22" s="25" t="str">
        <f t="shared" si="9"/>
        <v/>
      </c>
      <c r="V22" s="21" t="str">
        <f t="shared" si="10"/>
        <v/>
      </c>
      <c r="W22" s="17" t="str">
        <f t="shared" si="11"/>
        <v/>
      </c>
    </row>
    <row r="23" spans="1:23" ht="25" customHeight="1">
      <c r="A23" s="17" t="s">
        <v>89</v>
      </c>
      <c r="B23" s="5"/>
      <c r="C23" s="5"/>
      <c r="D23" s="18"/>
      <c r="E23" s="23"/>
      <c r="F23" s="24"/>
      <c r="G23" s="25" t="str">
        <f t="shared" si="0"/>
        <v/>
      </c>
      <c r="H23" s="26"/>
      <c r="I23" s="25" t="str">
        <f t="shared" si="1"/>
        <v/>
      </c>
      <c r="J23" s="26"/>
      <c r="K23" s="25" t="str">
        <f t="shared" si="2"/>
        <v/>
      </c>
      <c r="L23" s="26"/>
      <c r="M23" s="25" t="str">
        <f t="shared" si="3"/>
        <v/>
      </c>
      <c r="N23" s="26"/>
      <c r="O23" s="25" t="str">
        <f t="shared" si="4"/>
        <v/>
      </c>
      <c r="P23" s="26"/>
      <c r="Q23" s="25" t="str">
        <f t="shared" si="5"/>
        <v/>
      </c>
      <c r="R23" s="25" t="str">
        <f t="shared" si="6"/>
        <v/>
      </c>
      <c r="S23" s="11" t="str">
        <f t="shared" si="7"/>
        <v/>
      </c>
      <c r="T23" s="25" t="str">
        <f t="shared" si="8"/>
        <v/>
      </c>
      <c r="U23" s="25" t="str">
        <f t="shared" si="9"/>
        <v/>
      </c>
      <c r="V23" s="21" t="str">
        <f t="shared" si="10"/>
        <v/>
      </c>
      <c r="W23" s="17" t="str">
        <f t="shared" si="11"/>
        <v/>
      </c>
    </row>
    <row r="24" spans="1:23" ht="25" customHeight="1">
      <c r="A24" s="17" t="s">
        <v>90</v>
      </c>
      <c r="B24" s="5"/>
      <c r="C24" s="5"/>
      <c r="D24" s="18"/>
      <c r="E24" s="23"/>
      <c r="F24" s="24"/>
      <c r="G24" s="25" t="str">
        <f t="shared" si="0"/>
        <v/>
      </c>
      <c r="H24" s="26"/>
      <c r="I24" s="25" t="str">
        <f t="shared" si="1"/>
        <v/>
      </c>
      <c r="J24" s="26"/>
      <c r="K24" s="25" t="str">
        <f t="shared" si="2"/>
        <v/>
      </c>
      <c r="L24" s="26"/>
      <c r="M24" s="25" t="str">
        <f t="shared" si="3"/>
        <v/>
      </c>
      <c r="N24" s="26"/>
      <c r="O24" s="25" t="str">
        <f t="shared" si="4"/>
        <v/>
      </c>
      <c r="P24" s="26"/>
      <c r="Q24" s="25" t="str">
        <f t="shared" si="5"/>
        <v/>
      </c>
      <c r="R24" s="25" t="str">
        <f t="shared" si="6"/>
        <v/>
      </c>
      <c r="S24" s="11" t="str">
        <f t="shared" si="7"/>
        <v/>
      </c>
      <c r="T24" s="25" t="str">
        <f t="shared" si="8"/>
        <v/>
      </c>
      <c r="U24" s="25" t="str">
        <f t="shared" si="9"/>
        <v/>
      </c>
      <c r="V24" s="21" t="str">
        <f t="shared" si="10"/>
        <v/>
      </c>
      <c r="W24" s="17" t="str">
        <f t="shared" si="11"/>
        <v/>
      </c>
    </row>
    <row r="25" spans="1:23" ht="25" customHeight="1">
      <c r="A25" s="17" t="s">
        <v>91</v>
      </c>
      <c r="B25" s="5"/>
      <c r="C25" s="5"/>
      <c r="D25" s="18"/>
      <c r="E25" s="23"/>
      <c r="F25" s="24"/>
      <c r="G25" s="25" t="str">
        <f t="shared" si="0"/>
        <v/>
      </c>
      <c r="H25" s="26"/>
      <c r="I25" s="25" t="str">
        <f t="shared" si="1"/>
        <v/>
      </c>
      <c r="J25" s="26"/>
      <c r="K25" s="25" t="str">
        <f t="shared" si="2"/>
        <v/>
      </c>
      <c r="L25" s="26"/>
      <c r="M25" s="25" t="str">
        <f t="shared" si="3"/>
        <v/>
      </c>
      <c r="N25" s="26"/>
      <c r="O25" s="25" t="str">
        <f t="shared" si="4"/>
        <v/>
      </c>
      <c r="P25" s="26"/>
      <c r="Q25" s="25" t="str">
        <f t="shared" si="5"/>
        <v/>
      </c>
      <c r="R25" s="25" t="str">
        <f t="shared" si="6"/>
        <v/>
      </c>
      <c r="S25" s="11" t="str">
        <f t="shared" si="7"/>
        <v/>
      </c>
      <c r="T25" s="25" t="str">
        <f t="shared" si="8"/>
        <v/>
      </c>
      <c r="U25" s="25" t="str">
        <f t="shared" si="9"/>
        <v/>
      </c>
      <c r="V25" s="21" t="str">
        <f t="shared" si="10"/>
        <v/>
      </c>
      <c r="W25" s="17" t="str">
        <f t="shared" si="11"/>
        <v/>
      </c>
    </row>
    <row r="26" spans="1:23" ht="25" customHeight="1">
      <c r="A26" s="17" t="s">
        <v>92</v>
      </c>
      <c r="B26" s="5"/>
      <c r="C26" s="5"/>
      <c r="D26" s="18"/>
      <c r="E26" s="23"/>
      <c r="F26" s="24"/>
      <c r="G26" s="25" t="str">
        <f t="shared" si="0"/>
        <v/>
      </c>
      <c r="H26" s="26"/>
      <c r="I26" s="25" t="str">
        <f t="shared" si="1"/>
        <v/>
      </c>
      <c r="J26" s="26"/>
      <c r="K26" s="25" t="str">
        <f t="shared" si="2"/>
        <v/>
      </c>
      <c r="L26" s="26"/>
      <c r="M26" s="25" t="str">
        <f t="shared" si="3"/>
        <v/>
      </c>
      <c r="N26" s="26"/>
      <c r="O26" s="25" t="str">
        <f t="shared" si="4"/>
        <v/>
      </c>
      <c r="P26" s="26"/>
      <c r="Q26" s="25" t="str">
        <f t="shared" si="5"/>
        <v/>
      </c>
      <c r="R26" s="25" t="str">
        <f t="shared" si="6"/>
        <v/>
      </c>
      <c r="S26" s="11" t="str">
        <f t="shared" si="7"/>
        <v/>
      </c>
      <c r="T26" s="25" t="str">
        <f t="shared" si="8"/>
        <v/>
      </c>
      <c r="U26" s="25" t="str">
        <f t="shared" si="9"/>
        <v/>
      </c>
      <c r="V26" s="21" t="str">
        <f t="shared" si="10"/>
        <v/>
      </c>
      <c r="W26" s="17" t="str">
        <f t="shared" si="11"/>
        <v/>
      </c>
    </row>
    <row r="27" spans="1:23" ht="25" customHeight="1">
      <c r="A27" s="17" t="s">
        <v>93</v>
      </c>
      <c r="B27" s="5"/>
      <c r="C27" s="5"/>
      <c r="D27" s="18"/>
      <c r="E27" s="23"/>
      <c r="F27" s="24"/>
      <c r="G27" s="25" t="str">
        <f t="shared" si="0"/>
        <v/>
      </c>
      <c r="H27" s="26"/>
      <c r="I27" s="25" t="str">
        <f t="shared" si="1"/>
        <v/>
      </c>
      <c r="J27" s="26"/>
      <c r="K27" s="25" t="str">
        <f t="shared" si="2"/>
        <v/>
      </c>
      <c r="L27" s="26"/>
      <c r="M27" s="25" t="str">
        <f t="shared" si="3"/>
        <v/>
      </c>
      <c r="N27" s="26"/>
      <c r="O27" s="25" t="str">
        <f t="shared" si="4"/>
        <v/>
      </c>
      <c r="P27" s="26"/>
      <c r="Q27" s="25" t="str">
        <f t="shared" si="5"/>
        <v/>
      </c>
      <c r="R27" s="25" t="str">
        <f t="shared" si="6"/>
        <v/>
      </c>
      <c r="S27" s="11" t="str">
        <f t="shared" si="7"/>
        <v/>
      </c>
      <c r="T27" s="25" t="str">
        <f t="shared" si="8"/>
        <v/>
      </c>
      <c r="U27" s="25" t="str">
        <f t="shared" si="9"/>
        <v/>
      </c>
      <c r="V27" s="21" t="str">
        <f t="shared" si="10"/>
        <v/>
      </c>
      <c r="W27" s="17" t="str">
        <f t="shared" si="11"/>
        <v/>
      </c>
    </row>
    <row r="28" spans="1:23" ht="25" customHeight="1">
      <c r="A28" s="17" t="s">
        <v>94</v>
      </c>
      <c r="B28" s="5"/>
      <c r="C28" s="5"/>
      <c r="D28" s="18"/>
      <c r="E28" s="23"/>
      <c r="F28" s="24"/>
      <c r="G28" s="25" t="str">
        <f t="shared" si="0"/>
        <v/>
      </c>
      <c r="H28" s="26"/>
      <c r="I28" s="25" t="str">
        <f t="shared" si="1"/>
        <v/>
      </c>
      <c r="J28" s="26"/>
      <c r="K28" s="25" t="str">
        <f t="shared" si="2"/>
        <v/>
      </c>
      <c r="L28" s="26"/>
      <c r="M28" s="25" t="str">
        <f t="shared" si="3"/>
        <v/>
      </c>
      <c r="N28" s="26"/>
      <c r="O28" s="25" t="str">
        <f t="shared" si="4"/>
        <v/>
      </c>
      <c r="P28" s="26"/>
      <c r="Q28" s="25" t="str">
        <f t="shared" si="5"/>
        <v/>
      </c>
      <c r="R28" s="25" t="str">
        <f t="shared" si="6"/>
        <v/>
      </c>
      <c r="S28" s="11" t="str">
        <f t="shared" si="7"/>
        <v/>
      </c>
      <c r="T28" s="25" t="str">
        <f t="shared" si="8"/>
        <v/>
      </c>
      <c r="U28" s="25" t="str">
        <f t="shared" si="9"/>
        <v/>
      </c>
      <c r="V28" s="21" t="str">
        <f t="shared" si="10"/>
        <v/>
      </c>
      <c r="W28" s="17" t="str">
        <f t="shared" si="11"/>
        <v/>
      </c>
    </row>
    <row r="29" spans="1:23" ht="25" customHeight="1">
      <c r="A29" s="17" t="s">
        <v>95</v>
      </c>
      <c r="B29" s="5"/>
      <c r="C29" s="5"/>
      <c r="D29" s="18"/>
      <c r="E29" s="23"/>
      <c r="F29" s="24"/>
      <c r="G29" s="25" t="str">
        <f t="shared" si="0"/>
        <v/>
      </c>
      <c r="H29" s="26"/>
      <c r="I29" s="25" t="str">
        <f t="shared" si="1"/>
        <v/>
      </c>
      <c r="J29" s="26"/>
      <c r="K29" s="25" t="str">
        <f t="shared" si="2"/>
        <v/>
      </c>
      <c r="L29" s="26"/>
      <c r="M29" s="25" t="str">
        <f t="shared" si="3"/>
        <v/>
      </c>
      <c r="N29" s="26"/>
      <c r="O29" s="25" t="str">
        <f t="shared" si="4"/>
        <v/>
      </c>
      <c r="P29" s="26"/>
      <c r="Q29" s="25" t="str">
        <f t="shared" si="5"/>
        <v/>
      </c>
      <c r="R29" s="25" t="str">
        <f t="shared" si="6"/>
        <v/>
      </c>
      <c r="S29" s="11" t="str">
        <f t="shared" si="7"/>
        <v/>
      </c>
      <c r="T29" s="25" t="str">
        <f t="shared" si="8"/>
        <v/>
      </c>
      <c r="U29" s="25" t="str">
        <f t="shared" si="9"/>
        <v/>
      </c>
      <c r="V29" s="21" t="str">
        <f t="shared" si="10"/>
        <v/>
      </c>
      <c r="W29" s="17" t="str">
        <f t="shared" si="11"/>
        <v/>
      </c>
    </row>
    <row r="30" spans="1:23" ht="25" customHeight="1">
      <c r="A30" s="17" t="s">
        <v>96</v>
      </c>
      <c r="B30" s="5"/>
      <c r="C30" s="5"/>
      <c r="D30" s="18"/>
      <c r="E30" s="23"/>
      <c r="F30" s="24"/>
      <c r="G30" s="25" t="str">
        <f t="shared" si="0"/>
        <v/>
      </c>
      <c r="H30" s="26"/>
      <c r="I30" s="25" t="str">
        <f t="shared" si="1"/>
        <v/>
      </c>
      <c r="J30" s="26"/>
      <c r="K30" s="25" t="str">
        <f t="shared" si="2"/>
        <v/>
      </c>
      <c r="L30" s="26"/>
      <c r="M30" s="25" t="str">
        <f t="shared" si="3"/>
        <v/>
      </c>
      <c r="N30" s="26"/>
      <c r="O30" s="25" t="str">
        <f t="shared" si="4"/>
        <v/>
      </c>
      <c r="P30" s="26"/>
      <c r="Q30" s="25" t="str">
        <f t="shared" si="5"/>
        <v/>
      </c>
      <c r="R30" s="25" t="str">
        <f t="shared" si="6"/>
        <v/>
      </c>
      <c r="S30" s="11" t="str">
        <f t="shared" si="7"/>
        <v/>
      </c>
      <c r="T30" s="25" t="str">
        <f t="shared" si="8"/>
        <v/>
      </c>
      <c r="U30" s="25" t="str">
        <f t="shared" si="9"/>
        <v/>
      </c>
      <c r="V30" s="21" t="str">
        <f t="shared" si="10"/>
        <v/>
      </c>
      <c r="W30" s="17" t="str">
        <f t="shared" si="11"/>
        <v/>
      </c>
    </row>
    <row r="31" spans="1:23" ht="25" customHeight="1">
      <c r="A31" s="17" t="s">
        <v>97</v>
      </c>
      <c r="B31" s="5"/>
      <c r="C31" s="5"/>
      <c r="D31" s="18"/>
      <c r="E31" s="23"/>
      <c r="F31" s="24"/>
      <c r="G31" s="25" t="str">
        <f t="shared" si="0"/>
        <v/>
      </c>
      <c r="H31" s="26"/>
      <c r="I31" s="25" t="str">
        <f t="shared" si="1"/>
        <v/>
      </c>
      <c r="J31" s="26"/>
      <c r="K31" s="25" t="str">
        <f t="shared" si="2"/>
        <v/>
      </c>
      <c r="L31" s="26"/>
      <c r="M31" s="25" t="str">
        <f t="shared" si="3"/>
        <v/>
      </c>
      <c r="N31" s="26"/>
      <c r="O31" s="25" t="str">
        <f t="shared" si="4"/>
        <v/>
      </c>
      <c r="P31" s="26"/>
      <c r="Q31" s="25" t="str">
        <f t="shared" si="5"/>
        <v/>
      </c>
      <c r="R31" s="25" t="str">
        <f t="shared" si="6"/>
        <v/>
      </c>
      <c r="S31" s="11" t="str">
        <f t="shared" si="7"/>
        <v/>
      </c>
      <c r="T31" s="25" t="str">
        <f t="shared" si="8"/>
        <v/>
      </c>
      <c r="U31" s="25" t="str">
        <f t="shared" si="9"/>
        <v/>
      </c>
      <c r="V31" s="21" t="str">
        <f t="shared" si="10"/>
        <v/>
      </c>
      <c r="W31" s="17" t="str">
        <f t="shared" si="11"/>
        <v/>
      </c>
    </row>
    <row r="32" spans="1:23" ht="25" customHeight="1">
      <c r="A32" s="17" t="s">
        <v>98</v>
      </c>
      <c r="B32" s="5"/>
      <c r="C32" s="5"/>
      <c r="D32" s="18"/>
      <c r="E32" s="23"/>
      <c r="F32" s="24"/>
      <c r="G32" s="25" t="str">
        <f t="shared" si="0"/>
        <v/>
      </c>
      <c r="H32" s="26"/>
      <c r="I32" s="25" t="str">
        <f t="shared" si="1"/>
        <v/>
      </c>
      <c r="J32" s="26"/>
      <c r="K32" s="25" t="str">
        <f t="shared" si="2"/>
        <v/>
      </c>
      <c r="L32" s="26"/>
      <c r="M32" s="25" t="str">
        <f t="shared" si="3"/>
        <v/>
      </c>
      <c r="N32" s="26"/>
      <c r="O32" s="25" t="str">
        <f t="shared" si="4"/>
        <v/>
      </c>
      <c r="P32" s="26"/>
      <c r="Q32" s="25" t="str">
        <f t="shared" si="5"/>
        <v/>
      </c>
      <c r="R32" s="25" t="str">
        <f t="shared" si="6"/>
        <v/>
      </c>
      <c r="S32" s="11" t="str">
        <f t="shared" si="7"/>
        <v/>
      </c>
      <c r="T32" s="25" t="str">
        <f t="shared" si="8"/>
        <v/>
      </c>
      <c r="U32" s="25" t="str">
        <f t="shared" si="9"/>
        <v/>
      </c>
      <c r="V32" s="21" t="str">
        <f t="shared" si="10"/>
        <v/>
      </c>
      <c r="W32" s="17" t="str">
        <f t="shared" si="11"/>
        <v/>
      </c>
    </row>
    <row r="33" spans="1:23" ht="25" customHeight="1">
      <c r="A33" s="17" t="s">
        <v>99</v>
      </c>
      <c r="B33" s="5"/>
      <c r="C33" s="5"/>
      <c r="D33" s="18"/>
      <c r="E33" s="23"/>
      <c r="F33" s="24"/>
      <c r="G33" s="25" t="str">
        <f t="shared" si="0"/>
        <v/>
      </c>
      <c r="H33" s="26"/>
      <c r="I33" s="25" t="str">
        <f t="shared" si="1"/>
        <v/>
      </c>
      <c r="J33" s="26"/>
      <c r="K33" s="25" t="str">
        <f t="shared" si="2"/>
        <v/>
      </c>
      <c r="L33" s="26"/>
      <c r="M33" s="25" t="str">
        <f t="shared" si="3"/>
        <v/>
      </c>
      <c r="N33" s="26"/>
      <c r="O33" s="25" t="str">
        <f t="shared" si="4"/>
        <v/>
      </c>
      <c r="P33" s="26"/>
      <c r="Q33" s="25" t="str">
        <f t="shared" si="5"/>
        <v/>
      </c>
      <c r="R33" s="25" t="str">
        <f t="shared" si="6"/>
        <v/>
      </c>
      <c r="S33" s="11" t="str">
        <f t="shared" si="7"/>
        <v/>
      </c>
      <c r="T33" s="25" t="str">
        <f t="shared" si="8"/>
        <v/>
      </c>
      <c r="U33" s="25" t="str">
        <f t="shared" si="9"/>
        <v/>
      </c>
      <c r="V33" s="21" t="str">
        <f t="shared" si="10"/>
        <v/>
      </c>
      <c r="W33" s="17" t="str">
        <f t="shared" si="11"/>
        <v/>
      </c>
    </row>
    <row r="34" spans="1:23" ht="25" customHeight="1">
      <c r="A34" s="17" t="s">
        <v>100</v>
      </c>
      <c r="B34" s="5"/>
      <c r="C34" s="5"/>
      <c r="D34" s="18"/>
      <c r="E34" s="23"/>
      <c r="F34" s="24"/>
      <c r="G34" s="25" t="str">
        <f t="shared" si="0"/>
        <v/>
      </c>
      <c r="H34" s="26"/>
      <c r="I34" s="25" t="str">
        <f t="shared" si="1"/>
        <v/>
      </c>
      <c r="J34" s="26"/>
      <c r="K34" s="25" t="str">
        <f t="shared" si="2"/>
        <v/>
      </c>
      <c r="L34" s="26"/>
      <c r="M34" s="25" t="str">
        <f t="shared" si="3"/>
        <v/>
      </c>
      <c r="N34" s="26"/>
      <c r="O34" s="25" t="str">
        <f t="shared" si="4"/>
        <v/>
      </c>
      <c r="P34" s="26"/>
      <c r="Q34" s="25" t="str">
        <f t="shared" si="5"/>
        <v/>
      </c>
      <c r="R34" s="25" t="str">
        <f t="shared" si="6"/>
        <v/>
      </c>
      <c r="S34" s="11" t="str">
        <f t="shared" si="7"/>
        <v/>
      </c>
      <c r="T34" s="25" t="str">
        <f t="shared" si="8"/>
        <v/>
      </c>
      <c r="U34" s="25" t="str">
        <f t="shared" si="9"/>
        <v/>
      </c>
      <c r="V34" s="21" t="str">
        <f t="shared" si="10"/>
        <v/>
      </c>
      <c r="W34" s="17" t="str">
        <f t="shared" si="11"/>
        <v/>
      </c>
    </row>
    <row r="35" spans="1:23" ht="25" customHeight="1">
      <c r="A35" s="17" t="s">
        <v>101</v>
      </c>
      <c r="B35" s="5"/>
      <c r="C35" s="5"/>
      <c r="D35" s="18"/>
      <c r="E35" s="23"/>
      <c r="F35" s="24"/>
      <c r="G35" s="25" t="str">
        <f t="shared" si="0"/>
        <v/>
      </c>
      <c r="H35" s="26"/>
      <c r="I35" s="25" t="str">
        <f t="shared" si="1"/>
        <v/>
      </c>
      <c r="J35" s="26"/>
      <c r="K35" s="25" t="str">
        <f t="shared" si="2"/>
        <v/>
      </c>
      <c r="L35" s="26"/>
      <c r="M35" s="25" t="str">
        <f t="shared" si="3"/>
        <v/>
      </c>
      <c r="N35" s="26"/>
      <c r="O35" s="25" t="str">
        <f t="shared" si="4"/>
        <v/>
      </c>
      <c r="P35" s="26"/>
      <c r="Q35" s="25" t="str">
        <f t="shared" si="5"/>
        <v/>
      </c>
      <c r="R35" s="25" t="str">
        <f t="shared" si="6"/>
        <v/>
      </c>
      <c r="S35" s="11" t="str">
        <f t="shared" si="7"/>
        <v/>
      </c>
      <c r="T35" s="25" t="str">
        <f t="shared" si="8"/>
        <v/>
      </c>
      <c r="U35" s="25" t="str">
        <f t="shared" si="9"/>
        <v/>
      </c>
      <c r="V35" s="21" t="str">
        <f t="shared" si="10"/>
        <v/>
      </c>
      <c r="W35" s="17" t="str">
        <f t="shared" si="11"/>
        <v/>
      </c>
    </row>
    <row r="36" spans="1:23" ht="25" customHeight="1">
      <c r="A36" s="17" t="s">
        <v>102</v>
      </c>
      <c r="B36" s="5"/>
      <c r="C36" s="5"/>
      <c r="D36" s="18"/>
      <c r="E36" s="23"/>
      <c r="F36" s="24"/>
      <c r="G36" s="25" t="str">
        <f t="shared" si="0"/>
        <v/>
      </c>
      <c r="H36" s="26"/>
      <c r="I36" s="25" t="str">
        <f t="shared" si="1"/>
        <v/>
      </c>
      <c r="J36" s="26"/>
      <c r="K36" s="25" t="str">
        <f t="shared" si="2"/>
        <v/>
      </c>
      <c r="L36" s="26"/>
      <c r="M36" s="25" t="str">
        <f t="shared" si="3"/>
        <v/>
      </c>
      <c r="N36" s="26"/>
      <c r="O36" s="25" t="str">
        <f t="shared" si="4"/>
        <v/>
      </c>
      <c r="P36" s="26"/>
      <c r="Q36" s="25" t="str">
        <f t="shared" si="5"/>
        <v/>
      </c>
      <c r="R36" s="25" t="str">
        <f t="shared" si="6"/>
        <v/>
      </c>
      <c r="S36" s="11" t="str">
        <f t="shared" si="7"/>
        <v/>
      </c>
      <c r="T36" s="25" t="str">
        <f t="shared" si="8"/>
        <v/>
      </c>
      <c r="U36" s="25" t="str">
        <f t="shared" si="9"/>
        <v/>
      </c>
      <c r="V36" s="21" t="str">
        <f t="shared" si="10"/>
        <v/>
      </c>
      <c r="W36" s="17" t="str">
        <f t="shared" si="11"/>
        <v/>
      </c>
    </row>
    <row r="37" spans="1:23" ht="25" customHeight="1">
      <c r="A37" s="17" t="s">
        <v>103</v>
      </c>
      <c r="B37" s="5"/>
      <c r="C37" s="5"/>
      <c r="D37" s="18"/>
      <c r="E37" s="23"/>
      <c r="F37" s="24"/>
      <c r="G37" s="25" t="str">
        <f t="shared" si="0"/>
        <v/>
      </c>
      <c r="H37" s="26"/>
      <c r="I37" s="25" t="str">
        <f t="shared" si="1"/>
        <v/>
      </c>
      <c r="J37" s="26"/>
      <c r="K37" s="25" t="str">
        <f t="shared" si="2"/>
        <v/>
      </c>
      <c r="L37" s="26"/>
      <c r="M37" s="25" t="str">
        <f t="shared" si="3"/>
        <v/>
      </c>
      <c r="N37" s="26"/>
      <c r="O37" s="25" t="str">
        <f t="shared" si="4"/>
        <v/>
      </c>
      <c r="P37" s="26"/>
      <c r="Q37" s="25" t="str">
        <f t="shared" si="5"/>
        <v/>
      </c>
      <c r="R37" s="25" t="str">
        <f t="shared" si="6"/>
        <v/>
      </c>
      <c r="S37" s="11" t="str">
        <f t="shared" si="7"/>
        <v/>
      </c>
      <c r="T37" s="25" t="str">
        <f t="shared" si="8"/>
        <v/>
      </c>
      <c r="U37" s="25" t="str">
        <f t="shared" si="9"/>
        <v/>
      </c>
      <c r="V37" s="21" t="str">
        <f t="shared" si="10"/>
        <v/>
      </c>
      <c r="W37" s="17" t="str">
        <f t="shared" si="11"/>
        <v/>
      </c>
    </row>
    <row r="38" spans="1:23" ht="25" customHeight="1">
      <c r="A38" s="17" t="s">
        <v>104</v>
      </c>
      <c r="B38" s="5"/>
      <c r="C38" s="5"/>
      <c r="D38" s="18"/>
      <c r="E38" s="23"/>
      <c r="F38" s="24"/>
      <c r="G38" s="25" t="str">
        <f t="shared" si="0"/>
        <v/>
      </c>
      <c r="H38" s="26"/>
      <c r="I38" s="25" t="str">
        <f t="shared" si="1"/>
        <v/>
      </c>
      <c r="J38" s="26"/>
      <c r="K38" s="25" t="str">
        <f t="shared" si="2"/>
        <v/>
      </c>
      <c r="L38" s="26"/>
      <c r="M38" s="25" t="str">
        <f t="shared" si="3"/>
        <v/>
      </c>
      <c r="N38" s="26"/>
      <c r="O38" s="25" t="str">
        <f t="shared" si="4"/>
        <v/>
      </c>
      <c r="P38" s="26"/>
      <c r="Q38" s="25" t="str">
        <f t="shared" si="5"/>
        <v/>
      </c>
      <c r="R38" s="25" t="str">
        <f t="shared" si="6"/>
        <v/>
      </c>
      <c r="S38" s="11" t="str">
        <f t="shared" si="7"/>
        <v/>
      </c>
      <c r="T38" s="25" t="str">
        <f t="shared" si="8"/>
        <v/>
      </c>
      <c r="U38" s="25" t="str">
        <f t="shared" si="9"/>
        <v/>
      </c>
      <c r="V38" s="21" t="str">
        <f t="shared" si="10"/>
        <v/>
      </c>
      <c r="W38" s="17" t="str">
        <f t="shared" si="11"/>
        <v/>
      </c>
    </row>
    <row r="39" spans="1:23" ht="25" customHeight="1">
      <c r="A39" s="17" t="s">
        <v>105</v>
      </c>
      <c r="B39" s="5"/>
      <c r="C39" s="5"/>
      <c r="D39" s="18"/>
      <c r="E39" s="23"/>
      <c r="F39" s="24"/>
      <c r="G39" s="25" t="str">
        <f t="shared" si="0"/>
        <v/>
      </c>
      <c r="H39" s="26"/>
      <c r="I39" s="25" t="str">
        <f t="shared" si="1"/>
        <v/>
      </c>
      <c r="J39" s="26"/>
      <c r="K39" s="25" t="str">
        <f t="shared" si="2"/>
        <v/>
      </c>
      <c r="L39" s="26"/>
      <c r="M39" s="25" t="str">
        <f t="shared" si="3"/>
        <v/>
      </c>
      <c r="N39" s="26"/>
      <c r="O39" s="25" t="str">
        <f t="shared" si="4"/>
        <v/>
      </c>
      <c r="P39" s="26"/>
      <c r="Q39" s="25" t="str">
        <f t="shared" si="5"/>
        <v/>
      </c>
      <c r="R39" s="25" t="str">
        <f t="shared" si="6"/>
        <v/>
      </c>
      <c r="S39" s="11" t="str">
        <f t="shared" si="7"/>
        <v/>
      </c>
      <c r="T39" s="25" t="str">
        <f t="shared" si="8"/>
        <v/>
      </c>
      <c r="U39" s="25" t="str">
        <f t="shared" si="9"/>
        <v/>
      </c>
      <c r="V39" s="21" t="str">
        <f t="shared" si="10"/>
        <v/>
      </c>
      <c r="W39" s="17" t="str">
        <f t="shared" si="11"/>
        <v/>
      </c>
    </row>
    <row r="40" spans="1:23">
      <c r="A40" s="31" t="s">
        <v>106</v>
      </c>
      <c r="B40" s="31"/>
      <c r="C40" s="31"/>
      <c r="D40" s="31"/>
      <c r="E40" s="31"/>
      <c r="F40" s="31"/>
      <c r="G40" s="20" t="str">
        <f>IF(COUNT(G10:G39)=0,"",SUM(G10:G39))</f>
        <v/>
      </c>
      <c r="H40" s="20"/>
      <c r="I40" s="20" t="str">
        <f>IF(COUNT(I10:I39)=0,"",SUM(I10:I39))</f>
        <v/>
      </c>
      <c r="J40" s="20"/>
      <c r="K40" s="20" t="str">
        <f>IF(COUNT(K10:K39)=0,"",SUM(K10:K39))</f>
        <v/>
      </c>
      <c r="L40" s="20"/>
      <c r="M40" s="20" t="str">
        <f>IF(COUNT(M10:M39)=0,"",SUM(M10:M39))</f>
        <v/>
      </c>
      <c r="N40" s="20"/>
      <c r="O40" s="20" t="str">
        <f>IF(COUNT(O10:O39)=0,"",SUM(O10:O39))</f>
        <v/>
      </c>
      <c r="P40" s="20"/>
      <c r="Q40" s="20" t="str">
        <f>IF(COUNT(Q10:Q39)=0,"",SUM(Q10:Q39))</f>
        <v/>
      </c>
      <c r="R40" s="20"/>
      <c r="S40" s="20"/>
      <c r="T40" s="20" t="str">
        <f>IF(COUNT(T10:T39)=0,"",SUM(T10:T39))</f>
        <v/>
      </c>
      <c r="U40" s="20" t="str">
        <f>IF(COUNT(U10:U39)=0,"",SUM(U10:U39))</f>
        <v/>
      </c>
      <c r="V40" s="22" t="str">
        <f t="shared" si="10"/>
        <v/>
      </c>
      <c r="W40" s="19"/>
    </row>
    <row r="41" spans="1:2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0" customHeight="1">
      <c r="A42" s="32" t="s">
        <v>107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</row>
  </sheetData>
  <mergeCells count="29">
    <mergeCell ref="A2:W2"/>
    <mergeCell ref="A3:W3"/>
    <mergeCell ref="B5:E5"/>
    <mergeCell ref="G5:J5"/>
    <mergeCell ref="L5:O5"/>
    <mergeCell ref="S5:W5"/>
    <mergeCell ref="A7:G7"/>
    <mergeCell ref="H7:Q7"/>
    <mergeCell ref="R7:W7"/>
    <mergeCell ref="A8:A9"/>
    <mergeCell ref="B8:B9"/>
    <mergeCell ref="C8:C9"/>
    <mergeCell ref="D8:D9"/>
    <mergeCell ref="E8:E9"/>
    <mergeCell ref="F8:F9"/>
    <mergeCell ref="G8:G9"/>
    <mergeCell ref="R8:R9"/>
    <mergeCell ref="S8:S9"/>
    <mergeCell ref="T8:T9"/>
    <mergeCell ref="U8:U9"/>
    <mergeCell ref="V8:V9"/>
    <mergeCell ref="W8:W9"/>
    <mergeCell ref="A40:F40"/>
    <mergeCell ref="A42:W42"/>
    <mergeCell ref="H8:I8"/>
    <mergeCell ref="J8:K8"/>
    <mergeCell ref="L8:M8"/>
    <mergeCell ref="N8:O8"/>
    <mergeCell ref="P8:Q8"/>
  </mergeCells>
  <conditionalFormatting sqref="H10:H39">
    <cfRule type="expression" dxfId="11" priority="1">
      <formula>AND(H10&lt;&gt;"",H10=$R10)</formula>
    </cfRule>
  </conditionalFormatting>
  <conditionalFormatting sqref="J10:J39">
    <cfRule type="expression" dxfId="10" priority="2">
      <formula>AND(J10&lt;&gt;"",J10=$R10)</formula>
    </cfRule>
  </conditionalFormatting>
  <conditionalFormatting sqref="L10:L39">
    <cfRule type="expression" dxfId="9" priority="3">
      <formula>AND(L10&lt;&gt;"",L10=$R10)</formula>
    </cfRule>
  </conditionalFormatting>
  <conditionalFormatting sqref="N10:N39">
    <cfRule type="expression" dxfId="8" priority="4">
      <formula>AND(N10&lt;&gt;"",N10=$R10)</formula>
    </cfRule>
  </conditionalFormatting>
  <conditionalFormatting sqref="P10:P39">
    <cfRule type="expression" dxfId="7" priority="5">
      <formula>AND(P10&lt;&gt;"",P10=$R10)</formula>
    </cfRule>
  </conditionalFormatting>
  <conditionalFormatting sqref="U10:V40">
    <cfRule type="cellIs" dxfId="6" priority="6" operator="greaterThan">
      <formula>0</formula>
    </cfRule>
    <cfRule type="cellIs" dxfId="5" priority="7" operator="lessThan">
      <formula>0</formula>
    </cfRule>
  </conditionalFormatting>
  <conditionalFormatting sqref="W10:W39">
    <cfRule type="expression" dxfId="4" priority="8">
      <formula>AND(W10&lt;&gt;"",W10&lt;5)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C3AED"/>
  </sheetPr>
  <dimension ref="A1:W34"/>
  <sheetViews>
    <sheetView showGridLines="0" workbookViewId="0">
      <selection activeCell="A5" sqref="A5:D5"/>
    </sheetView>
  </sheetViews>
  <sheetFormatPr baseColWidth="10" defaultColWidth="8.83203125" defaultRowHeight="15"/>
  <cols>
    <col min="1" max="1" width="20" customWidth="1"/>
    <col min="2" max="2" width="19" customWidth="1"/>
    <col min="3" max="3" width="14" customWidth="1"/>
    <col min="4" max="4" width="12" customWidth="1"/>
    <col min="5" max="5" width="15" customWidth="1"/>
    <col min="6" max="6" width="19" customWidth="1"/>
    <col min="7" max="7" width="9" customWidth="1"/>
    <col min="8" max="8" width="18" customWidth="1"/>
    <col min="9" max="9" width="14" customWidth="1"/>
    <col min="10" max="10" width="20" customWidth="1"/>
    <col min="11" max="11" width="18" customWidth="1"/>
    <col min="12" max="12" width="17" customWidth="1"/>
    <col min="13" max="13" width="26" customWidth="1"/>
    <col min="14" max="14" width="3" customWidth="1"/>
    <col min="15" max="15" width="22" customWidth="1"/>
    <col min="16" max="16" width="17" customWidth="1"/>
    <col min="17" max="23" width="12" customWidth="1"/>
  </cols>
  <sheetData>
    <row r="1" spans="1:2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8" customHeight="1">
      <c r="A2" s="38" t="s">
        <v>108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</row>
    <row r="3" spans="1:23" ht="22" customHeight="1">
      <c r="A3" s="40" t="s">
        <v>109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</row>
    <row r="4" spans="1:2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43" t="s">
        <v>110</v>
      </c>
      <c r="B5" s="43"/>
      <c r="C5" s="43"/>
      <c r="D5" s="43"/>
      <c r="E5" s="1"/>
      <c r="F5" s="43" t="s">
        <v>111</v>
      </c>
      <c r="G5" s="43"/>
      <c r="H5" s="43"/>
      <c r="I5" s="43"/>
      <c r="J5" s="1"/>
      <c r="K5" s="43" t="s">
        <v>112</v>
      </c>
      <c r="L5" s="43"/>
      <c r="M5" s="43"/>
      <c r="N5" s="43"/>
      <c r="O5" s="1"/>
      <c r="P5" s="43" t="s">
        <v>129</v>
      </c>
      <c r="Q5" s="43"/>
      <c r="R5" s="43"/>
      <c r="S5" s="43"/>
      <c r="T5" s="1"/>
      <c r="U5" s="1"/>
      <c r="V5" s="1"/>
      <c r="W5" s="1"/>
    </row>
    <row r="6" spans="1:23">
      <c r="A6" s="44" t="str">
        <f>IF(COUNT('Сравнение цен'!$G$10:$G$39)=0,"",SUM('Сравнение цен'!$G$10:$G$39))</f>
        <v/>
      </c>
      <c r="B6" s="45"/>
      <c r="C6" s="45"/>
      <c r="D6" s="46"/>
      <c r="E6" s="27"/>
      <c r="F6" s="50" t="str">
        <f>IF(COUNT(F11:F15)=0,"",MIN(F11:F15))</f>
        <v/>
      </c>
      <c r="G6" s="45"/>
      <c r="H6" s="45"/>
      <c r="I6" s="46"/>
      <c r="J6" s="27"/>
      <c r="K6" s="50" t="str">
        <f>IF(OR(A6="",F6=""),"",A6-F6)</f>
        <v/>
      </c>
      <c r="L6" s="45"/>
      <c r="M6" s="45"/>
      <c r="N6" s="46"/>
      <c r="O6" s="27"/>
      <c r="P6" s="51" t="str">
        <f>IF(COUNT('Сравнение цен'!$T$10:$T$39)=0,"",SUM('Сравнение цен'!$T$10:$T$39))</f>
        <v/>
      </c>
      <c r="Q6" s="45"/>
      <c r="R6" s="45"/>
      <c r="S6" s="46"/>
      <c r="T6" s="1"/>
      <c r="U6" s="1"/>
      <c r="V6" s="1"/>
      <c r="W6" s="1"/>
    </row>
    <row r="7" spans="1:23">
      <c r="A7" s="47"/>
      <c r="B7" s="48"/>
      <c r="C7" s="48"/>
      <c r="D7" s="49"/>
      <c r="E7" s="27"/>
      <c r="F7" s="47"/>
      <c r="G7" s="48"/>
      <c r="H7" s="48"/>
      <c r="I7" s="49"/>
      <c r="J7" s="27"/>
      <c r="K7" s="47"/>
      <c r="L7" s="48"/>
      <c r="M7" s="48"/>
      <c r="N7" s="49"/>
      <c r="O7" s="27"/>
      <c r="P7" s="47"/>
      <c r="Q7" s="48"/>
      <c r="R7" s="48"/>
      <c r="S7" s="49"/>
      <c r="T7" s="1"/>
      <c r="U7" s="1"/>
      <c r="V7" s="1"/>
      <c r="W7" s="1"/>
    </row>
    <row r="8" spans="1:2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8" customHeight="1">
      <c r="A10" s="3" t="s">
        <v>113</v>
      </c>
      <c r="B10" s="3" t="s">
        <v>114</v>
      </c>
      <c r="C10" s="3" t="s">
        <v>115</v>
      </c>
      <c r="D10" s="3" t="s">
        <v>116</v>
      </c>
      <c r="E10" s="3" t="s">
        <v>117</v>
      </c>
      <c r="F10" s="3" t="s">
        <v>118</v>
      </c>
      <c r="G10" s="3" t="s">
        <v>119</v>
      </c>
      <c r="H10" s="3" t="s">
        <v>120</v>
      </c>
      <c r="I10" s="3" t="s">
        <v>121</v>
      </c>
      <c r="J10" s="3" t="s">
        <v>122</v>
      </c>
      <c r="K10" s="3" t="s">
        <v>123</v>
      </c>
      <c r="L10" s="3" t="s">
        <v>124</v>
      </c>
      <c r="M10" s="3" t="s">
        <v>125</v>
      </c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" customHeight="1">
      <c r="A11" s="11" t="str">
        <f>'Сравнение цен'!H8</f>
        <v>Поставщик 1</v>
      </c>
      <c r="B11" s="25" t="str">
        <f>IF('Сравнение цен'!I40="","",'Сравнение цен'!I40)</f>
        <v/>
      </c>
      <c r="C11" s="17">
        <f>COUNTIFS('Сравнение цен'!$E$10:$E$39,"&gt;0",'Сравнение цен'!$H$10:$H$39,"&gt;0")</f>
        <v>0</v>
      </c>
      <c r="D11" s="28" t="str">
        <f>IF(COUNTIF('Сравнение цен'!$E$10:$E$39,"&gt;0")=0,"",C11/COUNTIF('Сравнение цен'!$E$10:$E$39,"&gt;0"))</f>
        <v/>
      </c>
      <c r="E11" s="17" t="str">
        <f>IF(D11="","Нет данных",IF(D11=1,"Сопоставимо","Неполное"))</f>
        <v>Нет данных</v>
      </c>
      <c r="F11" s="29" t="str">
        <f>IF(E11="Сопоставимо",B11,"")</f>
        <v/>
      </c>
      <c r="G11" s="17" t="str">
        <f>IF(F11="","",1+COUNTIFS($F$11:$F$15,"&gt;0",$F$11:$F$15,"&lt;"&amp;F11))</f>
        <v/>
      </c>
      <c r="H11" s="28" t="str">
        <f>IF(OR(F11="",$F$6=""),"",F11/$F$6-1)</f>
        <v/>
      </c>
      <c r="I11" s="17">
        <f>COUNTIF('Сравнение цен'!$S$10:$S$39,A11)</f>
        <v>0</v>
      </c>
      <c r="J11" s="10"/>
      <c r="K11" s="10"/>
      <c r="L11" s="10"/>
      <c r="M11" s="10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" customHeight="1">
      <c r="A12" s="11" t="str">
        <f>'Сравнение цен'!J8</f>
        <v>Поставщик 2</v>
      </c>
      <c r="B12" s="25" t="str">
        <f>IF('Сравнение цен'!K40="","",'Сравнение цен'!K40)</f>
        <v/>
      </c>
      <c r="C12" s="17">
        <f>COUNTIFS('Сравнение цен'!$E$10:$E$39,"&gt;0",'Сравнение цен'!$J$10:$J$39,"&gt;0")</f>
        <v>0</v>
      </c>
      <c r="D12" s="28" t="str">
        <f>IF(COUNTIF('Сравнение цен'!$E$10:$E$39,"&gt;0")=0,"",C12/COUNTIF('Сравнение цен'!$E$10:$E$39,"&gt;0"))</f>
        <v/>
      </c>
      <c r="E12" s="17" t="str">
        <f>IF(D12="","Нет данных",IF(D12=1,"Сопоставимо","Неполное"))</f>
        <v>Нет данных</v>
      </c>
      <c r="F12" s="29" t="str">
        <f>IF(E12="Сопоставимо",B12,"")</f>
        <v/>
      </c>
      <c r="G12" s="17" t="str">
        <f>IF(F12="","",1+COUNTIFS($F$11:$F$15,"&gt;0",$F$11:$F$15,"&lt;"&amp;F12))</f>
        <v/>
      </c>
      <c r="H12" s="28" t="str">
        <f>IF(OR(F12="",$F$6=""),"",F12/$F$6-1)</f>
        <v/>
      </c>
      <c r="I12" s="17">
        <f>COUNTIF('Сравнение цен'!$S$10:$S$39,A12)</f>
        <v>0</v>
      </c>
      <c r="J12" s="10"/>
      <c r="K12" s="10"/>
      <c r="L12" s="10"/>
      <c r="M12" s="10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" customHeight="1">
      <c r="A13" s="11" t="str">
        <f>'Сравнение цен'!L8</f>
        <v>Поставщик 3</v>
      </c>
      <c r="B13" s="25" t="str">
        <f>IF('Сравнение цен'!M40="","",'Сравнение цен'!M40)</f>
        <v/>
      </c>
      <c r="C13" s="17">
        <f>COUNTIFS('Сравнение цен'!$E$10:$E$39,"&gt;0",'Сравнение цен'!$L$10:$L$39,"&gt;0")</f>
        <v>0</v>
      </c>
      <c r="D13" s="28" t="str">
        <f>IF(COUNTIF('Сравнение цен'!$E$10:$E$39,"&gt;0")=0,"",C13/COUNTIF('Сравнение цен'!$E$10:$E$39,"&gt;0"))</f>
        <v/>
      </c>
      <c r="E13" s="17" t="str">
        <f>IF(D13="","Нет данных",IF(D13=1,"Сопоставимо","Неполное"))</f>
        <v>Нет данных</v>
      </c>
      <c r="F13" s="29" t="str">
        <f>IF(E13="Сопоставимо",B13,"")</f>
        <v/>
      </c>
      <c r="G13" s="17" t="str">
        <f>IF(F13="","",1+COUNTIFS($F$11:$F$15,"&gt;0",$F$11:$F$15,"&lt;"&amp;F13))</f>
        <v/>
      </c>
      <c r="H13" s="28" t="str">
        <f>IF(OR(F13="",$F$6=""),"",F13/$F$6-1)</f>
        <v/>
      </c>
      <c r="I13" s="17">
        <f>COUNTIF('Сравнение цен'!$S$10:$S$39,A13)</f>
        <v>0</v>
      </c>
      <c r="J13" s="10"/>
      <c r="K13" s="10"/>
      <c r="L13" s="10"/>
      <c r="M13" s="10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" customHeight="1">
      <c r="A14" s="11" t="str">
        <f>'Сравнение цен'!N8</f>
        <v>Поставщик 4</v>
      </c>
      <c r="B14" s="25" t="str">
        <f>IF('Сравнение цен'!O40="","",'Сравнение цен'!O40)</f>
        <v/>
      </c>
      <c r="C14" s="17">
        <f>COUNTIFS('Сравнение цен'!$E$10:$E$39,"&gt;0",'Сравнение цен'!$N$10:$N$39,"&gt;0")</f>
        <v>0</v>
      </c>
      <c r="D14" s="28" t="str">
        <f>IF(COUNTIF('Сравнение цен'!$E$10:$E$39,"&gt;0")=0,"",C14/COUNTIF('Сравнение цен'!$E$10:$E$39,"&gt;0"))</f>
        <v/>
      </c>
      <c r="E14" s="17" t="str">
        <f>IF(D14="","Нет данных",IF(D14=1,"Сопоставимо","Неполное"))</f>
        <v>Нет данных</v>
      </c>
      <c r="F14" s="29" t="str">
        <f>IF(E14="Сопоставимо",B14,"")</f>
        <v/>
      </c>
      <c r="G14" s="17" t="str">
        <f>IF(F14="","",1+COUNTIFS($F$11:$F$15,"&gt;0",$F$11:$F$15,"&lt;"&amp;F14))</f>
        <v/>
      </c>
      <c r="H14" s="28" t="str">
        <f>IF(OR(F14="",$F$6=""),"",F14/$F$6-1)</f>
        <v/>
      </c>
      <c r="I14" s="17">
        <f>COUNTIF('Сравнение цен'!$S$10:$S$39,A14)</f>
        <v>0</v>
      </c>
      <c r="J14" s="10"/>
      <c r="K14" s="10"/>
      <c r="L14" s="10"/>
      <c r="M14" s="10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" customHeight="1">
      <c r="A15" s="11" t="str">
        <f>'Сравнение цен'!P8</f>
        <v>Поставщик 5</v>
      </c>
      <c r="B15" s="25" t="str">
        <f>IF('Сравнение цен'!Q40="","",'Сравнение цен'!Q40)</f>
        <v/>
      </c>
      <c r="C15" s="17">
        <f>COUNTIFS('Сравнение цен'!$E$10:$E$39,"&gt;0",'Сравнение цен'!$P$10:$P$39,"&gt;0")</f>
        <v>0</v>
      </c>
      <c r="D15" s="28" t="str">
        <f>IF(COUNTIF('Сравнение цен'!$E$10:$E$39,"&gt;0")=0,"",C15/COUNTIF('Сравнение цен'!$E$10:$E$39,"&gt;0"))</f>
        <v/>
      </c>
      <c r="E15" s="17" t="str">
        <f>IF(D15="","Нет данных",IF(D15=1,"Сопоставимо","Неполное"))</f>
        <v>Нет данных</v>
      </c>
      <c r="F15" s="29" t="str">
        <f>IF(E15="Сопоставимо",B15,"")</f>
        <v/>
      </c>
      <c r="G15" s="17" t="str">
        <f>IF(F15="","",1+COUNTIFS($F$11:$F$15,"&gt;0",$F$11:$F$15,"&lt;"&amp;F15))</f>
        <v/>
      </c>
      <c r="H15" s="28" t="str">
        <f>IF(OR(F15="",$F$6=""),"",F15/$F$6-1)</f>
        <v/>
      </c>
      <c r="I15" s="17">
        <f>COUNTIF('Сравнение цен'!$S$10:$S$39,A15)</f>
        <v>0</v>
      </c>
      <c r="J15" s="10"/>
      <c r="K15" s="10"/>
      <c r="L15" s="10"/>
      <c r="M15" s="10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4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3" t="s">
        <v>126</v>
      </c>
      <c r="P28" s="3" t="s">
        <v>75</v>
      </c>
      <c r="Q28" s="1"/>
      <c r="R28" s="1"/>
      <c r="S28" s="1"/>
      <c r="T28" s="1"/>
      <c r="U28" s="1"/>
      <c r="V28" s="1"/>
      <c r="W28" s="1"/>
    </row>
    <row r="29" spans="1:2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1" t="str">
        <f>A11</f>
        <v>Поставщик 1</v>
      </c>
      <c r="P29" s="25" t="str">
        <f>IF(F11="","",F11)</f>
        <v/>
      </c>
      <c r="Q29" s="1"/>
      <c r="R29" s="1"/>
      <c r="S29" s="1"/>
      <c r="T29" s="1"/>
      <c r="U29" s="1"/>
      <c r="V29" s="1"/>
      <c r="W29" s="1"/>
    </row>
    <row r="30" spans="1:2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1" t="str">
        <f>A12</f>
        <v>Поставщик 2</v>
      </c>
      <c r="P30" s="25" t="str">
        <f>IF(F12="","",F12)</f>
        <v/>
      </c>
      <c r="Q30" s="1"/>
      <c r="R30" s="1"/>
      <c r="S30" s="1"/>
      <c r="T30" s="1"/>
      <c r="U30" s="1"/>
      <c r="V30" s="1"/>
      <c r="W30" s="1"/>
    </row>
    <row r="31" spans="1:2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1" t="str">
        <f>A13</f>
        <v>Поставщик 3</v>
      </c>
      <c r="P31" s="25" t="str">
        <f>IF(F13="","",F13)</f>
        <v/>
      </c>
      <c r="Q31" s="1"/>
      <c r="R31" s="1"/>
      <c r="S31" s="1"/>
      <c r="T31" s="1"/>
      <c r="U31" s="1"/>
      <c r="V31" s="1"/>
      <c r="W31" s="1"/>
    </row>
    <row r="32" spans="1:2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1" t="str">
        <f>A14</f>
        <v>Поставщик 4</v>
      </c>
      <c r="P32" s="25" t="str">
        <f>IF(F14="","",F14)</f>
        <v/>
      </c>
      <c r="Q32" s="1"/>
      <c r="R32" s="1"/>
      <c r="S32" s="1"/>
      <c r="T32" s="1"/>
      <c r="U32" s="1"/>
      <c r="V32" s="1"/>
      <c r="W32" s="1"/>
    </row>
    <row r="33" spans="1:2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1" t="str">
        <f>A15</f>
        <v>Поставщик 5</v>
      </c>
      <c r="P33" s="25" t="str">
        <f>IF(F15="","",F15)</f>
        <v/>
      </c>
      <c r="Q33" s="1"/>
      <c r="R33" s="1"/>
      <c r="S33" s="1"/>
      <c r="T33" s="1"/>
      <c r="U33" s="1"/>
      <c r="V33" s="1"/>
      <c r="W33" s="1"/>
    </row>
    <row r="34" spans="1:2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1" t="s">
        <v>127</v>
      </c>
      <c r="P34" s="25" t="str">
        <f>IF(A6="","",A6)</f>
        <v/>
      </c>
      <c r="Q34" s="1"/>
      <c r="R34" s="1"/>
      <c r="S34" s="1"/>
      <c r="T34" s="1"/>
      <c r="U34" s="1"/>
      <c r="V34" s="1"/>
      <c r="W34" s="1"/>
    </row>
  </sheetData>
  <mergeCells count="10">
    <mergeCell ref="A2:W2"/>
    <mergeCell ref="A3:W3"/>
    <mergeCell ref="A5:D5"/>
    <mergeCell ref="A6:D7"/>
    <mergeCell ref="F5:I5"/>
    <mergeCell ref="F6:I7"/>
    <mergeCell ref="K5:N5"/>
    <mergeCell ref="K6:N7"/>
    <mergeCell ref="P5:S5"/>
    <mergeCell ref="P6:S7"/>
  </mergeCells>
  <conditionalFormatting sqref="E11:E15">
    <cfRule type="containsText" dxfId="3" priority="1" operator="containsText" text="Неполное"/>
    <cfRule type="containsText" dxfId="2" priority="2" operator="containsText" text="Сопоставимо"/>
    <cfRule type="containsText" dxfId="1" priority="3" operator="containsText" text="Нет данных"/>
  </conditionalFormatting>
  <conditionalFormatting sqref="H11:H15">
    <cfRule type="cellIs" dxfId="0" priority="4" operator="greater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Инструкция</vt:lpstr>
      <vt:lpstr>Сравнение цен</vt:lpstr>
      <vt:lpstr>Итоги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Varka, Roman</cp:lastModifiedBy>
  <dcterms:modified xsi:type="dcterms:W3CDTF">2026-09-27T12:48:15Z</dcterms:modified>
</cp:coreProperties>
</file>